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6FAA442C-31A0-4237-B9E6-73699E7851B5}" xr6:coauthVersionLast="47" xr6:coauthVersionMax="47" xr10:uidLastSave="{00000000-0000-0000-0000-000000000000}"/>
  <bookViews>
    <workbookView xWindow="-120" yWindow="-120" windowWidth="29040" windowHeight="15840" firstSheet="3" activeTab="7" xr2:uid="{00000000-000D-0000-FFFF-FFFF00000000}"/>
  </bookViews>
  <sheets>
    <sheet name="SAŽETAK" sheetId="10" r:id="rId1"/>
    <sheet name="List1" sheetId="11" r:id="rId2"/>
    <sheet name=" Račun prihoda i rashoda" sheetId="3" r:id="rId3"/>
    <sheet name="Prihodi i rashodi po izvorima" sheetId="8" r:id="rId4"/>
    <sheet name="Rashodi prema funkcijskoj kl" sheetId="5" r:id="rId5"/>
    <sheet name="Račun financiranja" sheetId="6" r:id="rId6"/>
    <sheet name="Račun financiranja po izvorima" sheetId="9" r:id="rId7"/>
    <sheet name="POSEBNI DIO" sheetId="7" r:id="rId8"/>
    <sheet name="List2" sheetId="2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F40" i="7"/>
  <c r="H76" i="7"/>
  <c r="H75" i="7" s="1"/>
  <c r="H74" i="7" s="1"/>
  <c r="H73" i="7" s="1"/>
  <c r="H71" i="7"/>
  <c r="H70" i="7" s="1"/>
  <c r="H69" i="7" s="1"/>
  <c r="H67" i="7"/>
  <c r="H66" i="7"/>
  <c r="H65" i="7" s="1"/>
  <c r="H63" i="7"/>
  <c r="H61" i="7"/>
  <c r="H60" i="7" s="1"/>
  <c r="H59" i="7" s="1"/>
  <c r="H56" i="7"/>
  <c r="H55" i="7" s="1"/>
  <c r="H54" i="7" s="1"/>
  <c r="H51" i="7"/>
  <c r="H50" i="7"/>
  <c r="H48" i="7"/>
  <c r="H46" i="7"/>
  <c r="H45" i="7" s="1"/>
  <c r="H43" i="7"/>
  <c r="H41" i="7"/>
  <c r="H40" i="7" s="1"/>
  <c r="H38" i="7"/>
  <c r="H36" i="7"/>
  <c r="H35" i="7" s="1"/>
  <c r="H31" i="7"/>
  <c r="H30" i="7" s="1"/>
  <c r="H28" i="7"/>
  <c r="H27" i="7" s="1"/>
  <c r="H22" i="7"/>
  <c r="H21" i="7"/>
  <c r="H19" i="7"/>
  <c r="H15" i="7"/>
  <c r="H12" i="7"/>
  <c r="H9" i="7"/>
  <c r="H8" i="7" s="1"/>
  <c r="G76" i="7"/>
  <c r="G75" i="7" s="1"/>
  <c r="G74" i="7" s="1"/>
  <c r="G73" i="7" s="1"/>
  <c r="G71" i="7"/>
  <c r="G70" i="7" s="1"/>
  <c r="G69" i="7" s="1"/>
  <c r="G67" i="7"/>
  <c r="G66" i="7"/>
  <c r="G65" i="7" s="1"/>
  <c r="G63" i="7"/>
  <c r="G61" i="7"/>
  <c r="G60" i="7"/>
  <c r="G59" i="7" s="1"/>
  <c r="G56" i="7"/>
  <c r="G55" i="7" s="1"/>
  <c r="G54" i="7" s="1"/>
  <c r="G53" i="7" s="1"/>
  <c r="G51" i="7"/>
  <c r="G50" i="7"/>
  <c r="G48" i="7"/>
  <c r="G45" i="7" s="1"/>
  <c r="G46" i="7"/>
  <c r="G43" i="7"/>
  <c r="G40" i="7" s="1"/>
  <c r="G41" i="7"/>
  <c r="G38" i="7"/>
  <c r="G35" i="7" s="1"/>
  <c r="G36" i="7"/>
  <c r="G31" i="7"/>
  <c r="G30" i="7"/>
  <c r="G28" i="7"/>
  <c r="G27" i="7" s="1"/>
  <c r="G22" i="7"/>
  <c r="G21" i="7"/>
  <c r="G19" i="7"/>
  <c r="G15" i="7"/>
  <c r="G14" i="7" s="1"/>
  <c r="G12" i="7"/>
  <c r="G9" i="7"/>
  <c r="E47" i="8"/>
  <c r="E44" i="8"/>
  <c r="E41" i="8"/>
  <c r="E38" i="8"/>
  <c r="E36" i="8"/>
  <c r="E33" i="8"/>
  <c r="D47" i="8"/>
  <c r="D44" i="8"/>
  <c r="D41" i="8"/>
  <c r="D38" i="8"/>
  <c r="D36" i="8"/>
  <c r="D33" i="8"/>
  <c r="E22" i="8"/>
  <c r="E20" i="8"/>
  <c r="E18" i="8"/>
  <c r="E16" i="8"/>
  <c r="E14" i="8"/>
  <c r="E11" i="8"/>
  <c r="D22" i="8"/>
  <c r="D20" i="8"/>
  <c r="D18" i="8"/>
  <c r="D16" i="8"/>
  <c r="D14" i="8"/>
  <c r="D11" i="8"/>
  <c r="G17" i="3"/>
  <c r="G11" i="3"/>
  <c r="G10" i="3" s="1"/>
  <c r="G30" i="3"/>
  <c r="G25" i="3"/>
  <c r="G24" i="3" s="1"/>
  <c r="F30" i="3"/>
  <c r="F25" i="3"/>
  <c r="F17" i="3"/>
  <c r="F11" i="3"/>
  <c r="F10" i="3" s="1"/>
  <c r="E48" i="7"/>
  <c r="F48" i="7"/>
  <c r="E46" i="7"/>
  <c r="F46" i="7"/>
  <c r="E36" i="7"/>
  <c r="F36" i="7"/>
  <c r="E43" i="7"/>
  <c r="F43" i="7"/>
  <c r="E41" i="7"/>
  <c r="F41" i="7"/>
  <c r="E38" i="7"/>
  <c r="F38" i="7"/>
  <c r="E28" i="7"/>
  <c r="E27" i="7" s="1"/>
  <c r="F28" i="7"/>
  <c r="F27" i="7" s="1"/>
  <c r="B44" i="8"/>
  <c r="C44" i="8"/>
  <c r="B38" i="8"/>
  <c r="C38" i="8"/>
  <c r="E12" i="7"/>
  <c r="E8" i="7" s="1"/>
  <c r="F12" i="7"/>
  <c r="B22" i="8"/>
  <c r="C22" i="8"/>
  <c r="B20" i="8"/>
  <c r="C20" i="8"/>
  <c r="B11" i="8"/>
  <c r="C11" i="8"/>
  <c r="E51" i="7"/>
  <c r="E50" i="7" s="1"/>
  <c r="F51" i="7"/>
  <c r="F50" i="7" s="1"/>
  <c r="F71" i="7"/>
  <c r="F70" i="7" s="1"/>
  <c r="F69" i="7" s="1"/>
  <c r="E71" i="7"/>
  <c r="E70" i="7" s="1"/>
  <c r="E69" i="7" s="1"/>
  <c r="E67" i="7"/>
  <c r="E66" i="7" s="1"/>
  <c r="E65" i="7" s="1"/>
  <c r="F67" i="7"/>
  <c r="F66" i="7" s="1"/>
  <c r="F65" i="7" s="1"/>
  <c r="E19" i="7"/>
  <c r="F19" i="7"/>
  <c r="E15" i="7"/>
  <c r="F15" i="7"/>
  <c r="C47" i="8"/>
  <c r="B47" i="8"/>
  <c r="B41" i="8"/>
  <c r="C41" i="8"/>
  <c r="B33" i="8"/>
  <c r="C33" i="8"/>
  <c r="F63" i="7"/>
  <c r="E63" i="7"/>
  <c r="F61" i="7"/>
  <c r="E61" i="7"/>
  <c r="E76" i="7"/>
  <c r="E75" i="7" s="1"/>
  <c r="E74" i="7" s="1"/>
  <c r="E73" i="7" s="1"/>
  <c r="F76" i="7"/>
  <c r="F75" i="7" s="1"/>
  <c r="F74" i="7" s="1"/>
  <c r="F73" i="7" s="1"/>
  <c r="E56" i="7"/>
  <c r="E55" i="7" s="1"/>
  <c r="E54" i="7" s="1"/>
  <c r="F56" i="7"/>
  <c r="F55" i="7" s="1"/>
  <c r="F54" i="7" s="1"/>
  <c r="E31" i="7"/>
  <c r="E30" i="7" s="1"/>
  <c r="E22" i="7"/>
  <c r="E21" i="7" s="1"/>
  <c r="E9" i="7"/>
  <c r="F31" i="7"/>
  <c r="F30" i="7" s="1"/>
  <c r="F22" i="7"/>
  <c r="F21" i="7" s="1"/>
  <c r="F9" i="7"/>
  <c r="F8" i="7" s="1"/>
  <c r="D10" i="5"/>
  <c r="B11" i="5"/>
  <c r="D11" i="5"/>
  <c r="E11" i="5"/>
  <c r="B14" i="5"/>
  <c r="D14" i="5"/>
  <c r="E14" i="5"/>
  <c r="B16" i="5"/>
  <c r="D16" i="5"/>
  <c r="E16" i="5"/>
  <c r="C11" i="5"/>
  <c r="C14" i="5"/>
  <c r="C16" i="5"/>
  <c r="C36" i="8"/>
  <c r="B36" i="8"/>
  <c r="B18" i="8"/>
  <c r="B16" i="8"/>
  <c r="B14" i="8"/>
  <c r="C18" i="8"/>
  <c r="C16" i="8"/>
  <c r="C14" i="8"/>
  <c r="D30" i="3"/>
  <c r="D25" i="3"/>
  <c r="E25" i="3"/>
  <c r="E30" i="3"/>
  <c r="D17" i="3"/>
  <c r="D11" i="3"/>
  <c r="D10" i="3" s="1"/>
  <c r="E17" i="3"/>
  <c r="E11" i="3"/>
  <c r="F37" i="10"/>
  <c r="G34" i="10" s="1"/>
  <c r="G37" i="10" s="1"/>
  <c r="H34" i="10" s="1"/>
  <c r="H37" i="10" s="1"/>
  <c r="I34" i="10" s="1"/>
  <c r="I37" i="10" s="1"/>
  <c r="I21" i="10"/>
  <c r="H21" i="10"/>
  <c r="G21" i="10"/>
  <c r="F21" i="10"/>
  <c r="I11" i="10"/>
  <c r="H11" i="10"/>
  <c r="G11" i="10"/>
  <c r="F11" i="10"/>
  <c r="I8" i="10"/>
  <c r="H8" i="10"/>
  <c r="G8" i="10"/>
  <c r="F8" i="10"/>
  <c r="H53" i="7" l="1"/>
  <c r="E35" i="7"/>
  <c r="H14" i="7"/>
  <c r="H7" i="7" s="1"/>
  <c r="H6" i="7" s="1"/>
  <c r="E10" i="5"/>
  <c r="B10" i="5"/>
  <c r="E10" i="8"/>
  <c r="C10" i="8"/>
  <c r="F24" i="3"/>
  <c r="E24" i="3"/>
  <c r="G8" i="7"/>
  <c r="G7" i="7" s="1"/>
  <c r="G6" i="7" s="1"/>
  <c r="D32" i="8"/>
  <c r="E32" i="8"/>
  <c r="E10" i="3"/>
  <c r="D10" i="8"/>
  <c r="I14" i="10"/>
  <c r="H14" i="10"/>
  <c r="F45" i="7"/>
  <c r="E45" i="7"/>
  <c r="E7" i="7" s="1"/>
  <c r="E40" i="7"/>
  <c r="F35" i="7"/>
  <c r="F14" i="10"/>
  <c r="F22" i="10" s="1"/>
  <c r="F28" i="10" s="1"/>
  <c r="F29" i="10" s="1"/>
  <c r="D24" i="3"/>
  <c r="B10" i="8"/>
  <c r="B32" i="8"/>
  <c r="C32" i="8"/>
  <c r="E60" i="7"/>
  <c r="E59" i="7" s="1"/>
  <c r="E53" i="7" s="1"/>
  <c r="F60" i="7"/>
  <c r="F59" i="7" s="1"/>
  <c r="F53" i="7" s="1"/>
  <c r="F14" i="7"/>
  <c r="E14" i="7"/>
  <c r="G14" i="10"/>
  <c r="G22" i="10" s="1"/>
  <c r="G29" i="10" s="1"/>
  <c r="C10" i="5"/>
  <c r="H22" i="10"/>
  <c r="H28" i="10" s="1"/>
  <c r="H29" i="10" s="1"/>
  <c r="I22" i="10"/>
  <c r="I28" i="10" s="1"/>
  <c r="I29" i="10" s="1"/>
  <c r="F7" i="7" l="1"/>
  <c r="F6" i="7"/>
  <c r="E6" i="7"/>
</calcChain>
</file>

<file path=xl/sharedStrings.xml><?xml version="1.0" encoding="utf-8"?>
<sst xmlns="http://schemas.openxmlformats.org/spreadsheetml/2006/main" count="277" uniqueCount="140">
  <si>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</si>
  <si>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</si>
  <si>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</si>
  <si>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</si>
  <si>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</si>
  <si>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</si>
  <si>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</si>
  <si>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</si>
  <si>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</si>
  <si>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</si>
  <si>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</si>
  <si>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</si>
  <si>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</si>
  <si>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</si>
  <si>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</si>
  <si>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</si>
  <si>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</si>
  <si>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</si>
  <si>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</si>
  <si>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</si>
  <si>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</si>
  <si>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</si>
  <si>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</si>
  <si>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</si>
  <si>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</si>
  <si>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</si>
  <si>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</si>
  <si>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</si>
  <si>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</si>
  <si>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</si>
  <si>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</si>
  <si>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</si>
  <si>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</si>
  <si>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</si>
  <si>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</si>
  <si>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</si>
  <si>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</si>
  <si>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</si>
  <si>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</si>
  <si>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Plan 2023.</t>
  </si>
  <si>
    <t>EUR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</si>
  <si>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</si>
  <si>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</si>
  <si>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</si>
  <si>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</si>
  <si>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</si>
  <si>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</si>
  <si>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</si>
  <si>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</si>
  <si>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</si>
  <si>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</si>
  <si>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</si>
  <si>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</si>
  <si>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</si>
  <si>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</si>
  <si>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</si>
  <si>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</si>
  <si>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</si>
  <si>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</si>
  <si>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</si>
  <si>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</si>
  <si>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</si>
  <si>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</si>
  <si>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</si>
  <si>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</si>
  <si>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</si>
  <si>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</si>
  <si>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</si>
  <si>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</si>
  <si>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</si>
  <si>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</si>
  <si>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</si>
  <si>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</si>
  <si>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</si>
  <si>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</si>
  <si>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</si>
  <si>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</si>
  <si>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</si>
  <si>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</si>
  <si>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administrativnih pristojbi, pristojbi po posebnim propisima i naknada</t>
  </si>
  <si>
    <t>Prihodi od prodaje proizvoda i robe te pruženih usluga i prihodi od donacija te povrati po protestiranim jamstvima</t>
  </si>
  <si>
    <t>Financijski rashodi</t>
  </si>
  <si>
    <t>Naknade građanima i kućanstvima na temelju osiguranja i druge naknade</t>
  </si>
  <si>
    <t xml:space="preserve">   32 Vlastiti prihodi</t>
  </si>
  <si>
    <t>10 Socijalna zaštita</t>
  </si>
  <si>
    <t>101 Bolest i invaliditet</t>
  </si>
  <si>
    <t>109 Aktivnosti socijalne zaštite koje nisu drugdje svrstane</t>
  </si>
  <si>
    <t>PROGRAM 4302 Zakonski standard ustanova socijalne skrbi</t>
  </si>
  <si>
    <t>Naknade građanima i kućanstvima na temelju osiguranja  i druge naknade</t>
  </si>
  <si>
    <t>Izvor financiranja 11</t>
  </si>
  <si>
    <t>Izvor financiranja 32</t>
  </si>
  <si>
    <t>Izvor financiranja 43</t>
  </si>
  <si>
    <t>Izvor financiranja 52</t>
  </si>
  <si>
    <t>Opći prihodi i primici</t>
  </si>
  <si>
    <t>Vlastiti prihodi</t>
  </si>
  <si>
    <t>Prihodi za posebne namjene</t>
  </si>
  <si>
    <t>Pomoći</t>
  </si>
  <si>
    <t>Aktivnost A430325</t>
  </si>
  <si>
    <t>Radno okupacijske aktivnosti u Centru za rehabilitaciju "Fortica" Kraljevica</t>
  </si>
  <si>
    <t xml:space="preserve">Aktivnost A430324 </t>
  </si>
  <si>
    <t>Ostali programi ustanova socijalne skrbi</t>
  </si>
  <si>
    <t xml:space="preserve">PROGRAM 4303 </t>
  </si>
  <si>
    <t>Programi županijskih ustanova iznad zakonskog standarda</t>
  </si>
  <si>
    <t>Zakonski standard ustanova socijalne skrbi</t>
  </si>
  <si>
    <t xml:space="preserve">Aktivnost A430205 </t>
  </si>
  <si>
    <t>Redovna djelatnost Centra za rehabilitaciju "Fortica" Kraljevica</t>
  </si>
  <si>
    <t>Aktivnost A430326</t>
  </si>
  <si>
    <t>Edukacija djelatnika Centra za rehabilitaciju "Fortica" Kraljevica</t>
  </si>
  <si>
    <t>18 Prenesena sredstva-opći prihodi i primici</t>
  </si>
  <si>
    <t>58 Prenesena sredstva-pomoći</t>
  </si>
  <si>
    <t>6 Donacije</t>
  </si>
  <si>
    <t xml:space="preserve">  62 Donacije</t>
  </si>
  <si>
    <t>7 Prihodi od prodaje ili zamjene nefinan.imovine i naknade štete s  naslova osiguranja</t>
  </si>
  <si>
    <t>73 Prihodi od prodaje ili zamjene nefinan.imovine i naknade štete s  naslova osiguranja</t>
  </si>
  <si>
    <t>Aktivnost A430315</t>
  </si>
  <si>
    <t>Fizikalna terapija-DZSO Veli Lošinj i Centar za rehabilitaciju "Fortica"</t>
  </si>
  <si>
    <t>PROGRAM 4306</t>
  </si>
  <si>
    <t>Kapitalna ulaganja u ustanove socijalne skrbi</t>
  </si>
  <si>
    <t>Aktivnost A430608</t>
  </si>
  <si>
    <t>Adaptacija i rekonstrukcija objekta ustanova socijalne skrbi-Centar za rehabilitaciju "Fortica" Kraljevica</t>
  </si>
  <si>
    <t>Izvor financiranja 18</t>
  </si>
  <si>
    <t>Prenesena sredstva-opći prihodi i primici</t>
  </si>
  <si>
    <t>Izvor financiranja 58</t>
  </si>
  <si>
    <t>Izvor financiranja 62</t>
  </si>
  <si>
    <t>Donacije</t>
  </si>
  <si>
    <t>Izvor financiranja 73</t>
  </si>
  <si>
    <t>Prihodi od prodaje ili zamjene nefinan.imovine i naknade štete s  naslova osiguranja</t>
  </si>
  <si>
    <t>62 Donacije</t>
  </si>
  <si>
    <t>73 Prihodi od prodaje ili zamjene nefin.imovine i naknade štete s naslova osiguranja</t>
  </si>
  <si>
    <t>7 Prihodi od prodaje ili zamjene nefin.imovine i naknade štete s naslova osiguranja</t>
  </si>
  <si>
    <t>48 Prenesena sredstva-namjenski prihodi</t>
  </si>
  <si>
    <t>68 Prenesena sredstva-donacije</t>
  </si>
  <si>
    <t>Izvor financiranja 48</t>
  </si>
  <si>
    <t>Prenesena sredstva-namjenski prihodi</t>
  </si>
  <si>
    <t>Izvor financiranja 68</t>
  </si>
  <si>
    <t>Prenesena sredstva-donacije</t>
  </si>
  <si>
    <t>II.Izmjene i dopune Proračuna za 2024.</t>
  </si>
  <si>
    <t>II.Izmjene i dopune financijskog plana za 2024.</t>
  </si>
  <si>
    <t>II.IZMJENE I DOPUNE FINANCIJSKOG PLANA PRORAČUNSKOG KORISNIKA JEDINICE LOKALNE I PODRUČNE (REGIONALNE) SAMOUPRAVE 
ZA 2024. I PROJEKCIJA ZA 2025. I 2026. GODINU</t>
  </si>
  <si>
    <t>II. IZMJENE I DOPUNE FINANCIJSKOG PLANA PRORAČUNSKOG KORISNIKA JEDINICE LOKALNE I PODRUČNE (REGIONALNE) SAMOUPRAVE 
ZA 2024. I PROJEKCIJA ZA 2025. I 2026.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</si>
</sst>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0" fontId="7" fillId="2" borderId="3" xfId="0" quotePrefix="1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0" fontId="21" fillId="0" borderId="3" xfId="0" applyFont="1" applyBorder="1"/>
    <xf numFmtId="0" fontId="21" fillId="0" borderId="3" xfId="0" applyFont="1" applyBorder="1" applyAlignment="1">
      <alignment wrapText="1"/>
    </xf>
    <xf numFmtId="4" fontId="0" fillId="0" borderId="3" xfId="0" applyNumberFormat="1" applyBorder="1"/>
    <xf numFmtId="4" fontId="1" fillId="0" borderId="3" xfId="0" applyNumberFormat="1" applyFont="1" applyBorder="1"/>
    <xf numFmtId="4" fontId="6" fillId="2" borderId="4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quotePrefix="1" applyNumberFormat="1" applyFont="1" applyFill="1" applyBorder="1" applyAlignment="1">
      <alignment horizontal="right"/>
    </xf>
    <xf numFmtId="4" fontId="0" fillId="0" borderId="0" xfId="0" applyNumberFormat="1"/>
    <xf numFmtId="0" fontId="8" fillId="2" borderId="3" xfId="0" quotePrefix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wrapText="1"/>
    </xf>
    <xf numFmtId="4" fontId="0" fillId="0" borderId="3" xfId="0" applyNumberFormat="1" applyBorder="1" applyAlignment="1">
      <alignment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8" fillId="2" borderId="0" xfId="0" quotePrefix="1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>
      <alignment horizontal="righ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workbookViewId="0">
      <selection activeCell="M5" sqref="M5"/>
    </sheetView>
  </sheetViews>
  <sheetFormatPr defaultRowHeight="15" x14ac:dyDescent="0.25"/>
  <cols>
    <col min="5" max="9" width="25.28515625" customWidth="1"/>
  </cols>
  <sheetData>
    <row r="1" spans="1:9" ht="42" customHeight="1" x14ac:dyDescent="0.25">
      <c r="A1" s="87" t="s">
        <v>138</v>
      </c>
      <c r="B1" s="87"/>
      <c r="C1" s="87"/>
      <c r="D1" s="87"/>
      <c r="E1" s="87"/>
      <c r="F1" s="87"/>
      <c r="G1" s="87"/>
      <c r="H1" s="87"/>
      <c r="I1" s="87"/>
    </row>
    <row r="2" spans="1:9" ht="18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87" t="s">
        <v>24</v>
      </c>
      <c r="B3" s="87"/>
      <c r="C3" s="87"/>
      <c r="D3" s="87"/>
      <c r="E3" s="87"/>
      <c r="F3" s="87"/>
      <c r="G3" s="87"/>
      <c r="H3" s="88"/>
      <c r="I3" s="88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5.75" x14ac:dyDescent="0.25">
      <c r="A5" s="87" t="s">
        <v>30</v>
      </c>
      <c r="B5" s="89"/>
      <c r="C5" s="89"/>
      <c r="D5" s="89"/>
      <c r="E5" s="89"/>
      <c r="F5" s="89"/>
      <c r="G5" s="89"/>
      <c r="H5" s="89"/>
      <c r="I5" s="89"/>
    </row>
    <row r="6" spans="1:9" ht="18" x14ac:dyDescent="0.25">
      <c r="A6" s="1"/>
      <c r="B6" s="2"/>
      <c r="C6" s="2"/>
      <c r="D6" s="2"/>
      <c r="E6" s="6"/>
      <c r="F6" s="7"/>
      <c r="G6" s="7"/>
      <c r="H6" s="7"/>
      <c r="I6" s="32" t="s">
        <v>40</v>
      </c>
    </row>
    <row r="7" spans="1:9" ht="25.5" x14ac:dyDescent="0.25">
      <c r="A7" s="28"/>
      <c r="B7" s="29"/>
      <c r="C7" s="29"/>
      <c r="D7" s="30"/>
      <c r="E7" s="31"/>
      <c r="F7" s="3" t="s">
        <v>39</v>
      </c>
      <c r="G7" s="3" t="s">
        <v>136</v>
      </c>
      <c r="H7" s="3" t="s">
        <v>48</v>
      </c>
      <c r="I7" s="3" t="s">
        <v>49</v>
      </c>
    </row>
    <row r="8" spans="1:9" x14ac:dyDescent="0.25">
      <c r="A8" s="90" t="s">
        <v>0</v>
      </c>
      <c r="B8" s="91"/>
      <c r="C8" s="91"/>
      <c r="D8" s="91"/>
      <c r="E8" s="92"/>
      <c r="F8" s="71">
        <f t="shared" ref="F8:I8" si="0">F9+F10</f>
        <v>1035585.7</v>
      </c>
      <c r="G8" s="71">
        <f t="shared" si="0"/>
        <v>1241324.74</v>
      </c>
      <c r="H8" s="71">
        <f t="shared" si="0"/>
        <v>1031759</v>
      </c>
      <c r="I8" s="71">
        <f t="shared" si="0"/>
        <v>1031759</v>
      </c>
    </row>
    <row r="9" spans="1:9" x14ac:dyDescent="0.25">
      <c r="A9" s="93" t="s">
        <v>42</v>
      </c>
      <c r="B9" s="94"/>
      <c r="C9" s="94"/>
      <c r="D9" s="94"/>
      <c r="E9" s="86"/>
      <c r="F9" s="72">
        <v>1035585.7</v>
      </c>
      <c r="G9" s="72">
        <v>1241324.74</v>
      </c>
      <c r="H9" s="72">
        <v>1031759</v>
      </c>
      <c r="I9" s="72">
        <v>1031759</v>
      </c>
    </row>
    <row r="10" spans="1:9" x14ac:dyDescent="0.25">
      <c r="A10" s="85" t="s">
        <v>43</v>
      </c>
      <c r="B10" s="86"/>
      <c r="C10" s="86"/>
      <c r="D10" s="86"/>
      <c r="E10" s="86"/>
      <c r="F10" s="72"/>
      <c r="G10" s="72"/>
      <c r="H10" s="72"/>
      <c r="I10" s="72"/>
    </row>
    <row r="11" spans="1:9" x14ac:dyDescent="0.25">
      <c r="A11" s="33" t="s">
        <v>1</v>
      </c>
      <c r="B11" s="42"/>
      <c r="C11" s="42"/>
      <c r="D11" s="42"/>
      <c r="E11" s="42"/>
      <c r="F11" s="71">
        <f t="shared" ref="F11:I11" si="1">F12+F13</f>
        <v>969942.86</v>
      </c>
      <c r="G11" s="71">
        <f t="shared" si="1"/>
        <v>1176209.8600000001</v>
      </c>
      <c r="H11" s="71">
        <f t="shared" si="1"/>
        <v>1031759</v>
      </c>
      <c r="I11" s="71">
        <f t="shared" si="1"/>
        <v>1031759</v>
      </c>
    </row>
    <row r="12" spans="1:9" x14ac:dyDescent="0.25">
      <c r="A12" s="95" t="s">
        <v>44</v>
      </c>
      <c r="B12" s="94"/>
      <c r="C12" s="94"/>
      <c r="D12" s="94"/>
      <c r="E12" s="94"/>
      <c r="F12" s="72">
        <v>915767.4</v>
      </c>
      <c r="G12" s="72">
        <v>1173395</v>
      </c>
      <c r="H12" s="72">
        <v>1030759</v>
      </c>
      <c r="I12" s="73">
        <v>1030759</v>
      </c>
    </row>
    <row r="13" spans="1:9" x14ac:dyDescent="0.25">
      <c r="A13" s="85" t="s">
        <v>45</v>
      </c>
      <c r="B13" s="86"/>
      <c r="C13" s="86"/>
      <c r="D13" s="86"/>
      <c r="E13" s="86"/>
      <c r="F13" s="72">
        <v>54175.46</v>
      </c>
      <c r="G13" s="72">
        <v>2814.86</v>
      </c>
      <c r="H13" s="72">
        <v>1000</v>
      </c>
      <c r="I13" s="73">
        <v>1000</v>
      </c>
    </row>
    <row r="14" spans="1:9" x14ac:dyDescent="0.25">
      <c r="A14" s="96" t="s">
        <v>70</v>
      </c>
      <c r="B14" s="91"/>
      <c r="C14" s="91"/>
      <c r="D14" s="91"/>
      <c r="E14" s="91"/>
      <c r="F14" s="71">
        <f t="shared" ref="F14:I14" si="2">F8-F11</f>
        <v>65642.839999999967</v>
      </c>
      <c r="G14" s="71">
        <f t="shared" si="2"/>
        <v>65114.879999999888</v>
      </c>
      <c r="H14" s="71">
        <f t="shared" si="2"/>
        <v>0</v>
      </c>
      <c r="I14" s="71">
        <f t="shared" si="2"/>
        <v>0</v>
      </c>
    </row>
    <row r="15" spans="1:9" ht="18" x14ac:dyDescent="0.25">
      <c r="A15" s="4"/>
      <c r="B15" s="21"/>
      <c r="C15" s="21"/>
      <c r="D15" s="21"/>
      <c r="E15" s="21"/>
      <c r="F15" s="21"/>
      <c r="G15" s="22"/>
      <c r="H15" s="22"/>
      <c r="I15" s="22"/>
    </row>
    <row r="16" spans="1:9" ht="15.75" x14ac:dyDescent="0.25">
      <c r="A16" s="87" t="s">
        <v>31</v>
      </c>
      <c r="B16" s="89"/>
      <c r="C16" s="89"/>
      <c r="D16" s="89"/>
      <c r="E16" s="89"/>
      <c r="F16" s="89"/>
      <c r="G16" s="89"/>
      <c r="H16" s="89"/>
      <c r="I16" s="89"/>
    </row>
    <row r="17" spans="1:9" ht="18" x14ac:dyDescent="0.25">
      <c r="A17" s="4"/>
      <c r="B17" s="21"/>
      <c r="C17" s="21"/>
      <c r="D17" s="21"/>
      <c r="E17" s="21"/>
      <c r="F17" s="21"/>
      <c r="G17" s="22"/>
      <c r="H17" s="22"/>
      <c r="I17" s="22"/>
    </row>
    <row r="18" spans="1:9" ht="25.5" x14ac:dyDescent="0.25">
      <c r="A18" s="28"/>
      <c r="B18" s="29"/>
      <c r="C18" s="29"/>
      <c r="D18" s="30"/>
      <c r="E18" s="31"/>
      <c r="F18" s="3" t="s">
        <v>39</v>
      </c>
      <c r="G18" s="3" t="s">
        <v>136</v>
      </c>
      <c r="H18" s="3" t="s">
        <v>48</v>
      </c>
      <c r="I18" s="3" t="s">
        <v>49</v>
      </c>
    </row>
    <row r="19" spans="1:9" x14ac:dyDescent="0.25">
      <c r="A19" s="85" t="s">
        <v>46</v>
      </c>
      <c r="B19" s="86"/>
      <c r="C19" s="86"/>
      <c r="D19" s="86"/>
      <c r="E19" s="86"/>
      <c r="F19" s="72"/>
      <c r="G19" s="72"/>
      <c r="H19" s="72"/>
      <c r="I19" s="73"/>
    </row>
    <row r="20" spans="1:9" x14ac:dyDescent="0.25">
      <c r="A20" s="85" t="s">
        <v>47</v>
      </c>
      <c r="B20" s="86"/>
      <c r="C20" s="86"/>
      <c r="D20" s="86"/>
      <c r="E20" s="86"/>
      <c r="F20" s="72"/>
      <c r="G20" s="72"/>
      <c r="H20" s="72"/>
      <c r="I20" s="73"/>
    </row>
    <row r="21" spans="1:9" x14ac:dyDescent="0.25">
      <c r="A21" s="96" t="s">
        <v>2</v>
      </c>
      <c r="B21" s="91"/>
      <c r="C21" s="91"/>
      <c r="D21" s="91"/>
      <c r="E21" s="91"/>
      <c r="F21" s="71">
        <f t="shared" ref="F21:I21" si="3">F19-F20</f>
        <v>0</v>
      </c>
      <c r="G21" s="71">
        <f t="shared" si="3"/>
        <v>0</v>
      </c>
      <c r="H21" s="71">
        <f t="shared" si="3"/>
        <v>0</v>
      </c>
      <c r="I21" s="71">
        <f t="shared" si="3"/>
        <v>0</v>
      </c>
    </row>
    <row r="22" spans="1:9" x14ac:dyDescent="0.25">
      <c r="A22" s="96" t="s">
        <v>71</v>
      </c>
      <c r="B22" s="91"/>
      <c r="C22" s="91"/>
      <c r="D22" s="91"/>
      <c r="E22" s="91"/>
      <c r="F22" s="71">
        <f t="shared" ref="F22:I22" si="4">F14+F21</f>
        <v>65642.839999999967</v>
      </c>
      <c r="G22" s="71">
        <f t="shared" si="4"/>
        <v>65114.879999999888</v>
      </c>
      <c r="H22" s="71">
        <f t="shared" si="4"/>
        <v>0</v>
      </c>
      <c r="I22" s="71">
        <f t="shared" si="4"/>
        <v>0</v>
      </c>
    </row>
    <row r="23" spans="1:9" ht="18" x14ac:dyDescent="0.25">
      <c r="A23" s="20"/>
      <c r="B23" s="21"/>
      <c r="C23" s="21"/>
      <c r="D23" s="21"/>
      <c r="E23" s="21"/>
      <c r="F23" s="21"/>
      <c r="G23" s="22"/>
      <c r="H23" s="22"/>
      <c r="I23" s="22"/>
    </row>
    <row r="24" spans="1:9" ht="15.75" x14ac:dyDescent="0.25">
      <c r="A24" s="87" t="s">
        <v>72</v>
      </c>
      <c r="B24" s="89"/>
      <c r="C24" s="89"/>
      <c r="D24" s="89"/>
      <c r="E24" s="89"/>
      <c r="F24" s="89"/>
      <c r="G24" s="89"/>
      <c r="H24" s="89"/>
      <c r="I24" s="89"/>
    </row>
    <row r="25" spans="1:9" ht="15.75" x14ac:dyDescent="0.25">
      <c r="A25" s="40"/>
      <c r="B25" s="41"/>
      <c r="C25" s="41"/>
      <c r="D25" s="41"/>
      <c r="E25" s="41"/>
      <c r="F25" s="41"/>
      <c r="G25" s="41"/>
      <c r="H25" s="41"/>
      <c r="I25" s="41"/>
    </row>
    <row r="26" spans="1:9" ht="25.5" x14ac:dyDescent="0.25">
      <c r="A26" s="28"/>
      <c r="B26" s="29"/>
      <c r="C26" s="29"/>
      <c r="D26" s="30"/>
      <c r="E26" s="31"/>
      <c r="F26" s="3" t="s">
        <v>39</v>
      </c>
      <c r="G26" s="3" t="s">
        <v>136</v>
      </c>
      <c r="H26" s="3" t="s">
        <v>48</v>
      </c>
      <c r="I26" s="3" t="s">
        <v>49</v>
      </c>
    </row>
    <row r="27" spans="1:9" ht="15" customHeight="1" x14ac:dyDescent="0.25">
      <c r="A27" s="99" t="s">
        <v>73</v>
      </c>
      <c r="B27" s="100"/>
      <c r="C27" s="100"/>
      <c r="D27" s="100"/>
      <c r="E27" s="101"/>
      <c r="F27" s="74">
        <v>-65642.84</v>
      </c>
      <c r="G27" s="74">
        <v>-65114.879999999997</v>
      </c>
      <c r="H27" s="74">
        <v>0</v>
      </c>
      <c r="I27" s="75">
        <v>0</v>
      </c>
    </row>
    <row r="28" spans="1:9" ht="15" customHeight="1" x14ac:dyDescent="0.25">
      <c r="A28" s="96" t="s">
        <v>74</v>
      </c>
      <c r="B28" s="91"/>
      <c r="C28" s="91"/>
      <c r="D28" s="91"/>
      <c r="E28" s="91"/>
      <c r="F28" s="76">
        <f t="shared" ref="F28:I28" si="5">F22+F27</f>
        <v>0</v>
      </c>
      <c r="G28" s="76"/>
      <c r="H28" s="76">
        <f t="shared" si="5"/>
        <v>0</v>
      </c>
      <c r="I28" s="77">
        <f t="shared" si="5"/>
        <v>0</v>
      </c>
    </row>
    <row r="29" spans="1:9" ht="45" customHeight="1" x14ac:dyDescent="0.25">
      <c r="A29" s="90" t="s">
        <v>75</v>
      </c>
      <c r="B29" s="102"/>
      <c r="C29" s="102"/>
      <c r="D29" s="102"/>
      <c r="E29" s="103"/>
      <c r="F29" s="76">
        <f t="shared" ref="F29:I29" si="6">F14+F21+F27-F28</f>
        <v>-2.9103830456733704E-11</v>
      </c>
      <c r="G29" s="76">
        <f t="shared" si="6"/>
        <v>-1.0913936421275139E-10</v>
      </c>
      <c r="H29" s="76">
        <f t="shared" si="6"/>
        <v>0</v>
      </c>
      <c r="I29" s="77">
        <f t="shared" si="6"/>
        <v>0</v>
      </c>
    </row>
    <row r="30" spans="1:9" ht="15.75" x14ac:dyDescent="0.25">
      <c r="A30" s="43"/>
      <c r="B30" s="44"/>
      <c r="C30" s="44"/>
      <c r="D30" s="44"/>
      <c r="E30" s="44"/>
      <c r="F30" s="44"/>
      <c r="G30" s="44"/>
      <c r="H30" s="44"/>
      <c r="I30" s="44"/>
    </row>
    <row r="31" spans="1:9" ht="15.75" x14ac:dyDescent="0.25">
      <c r="A31" s="104" t="s">
        <v>69</v>
      </c>
      <c r="B31" s="104"/>
      <c r="C31" s="104"/>
      <c r="D31" s="104"/>
      <c r="E31" s="104"/>
      <c r="F31" s="104"/>
      <c r="G31" s="104"/>
      <c r="H31" s="104"/>
      <c r="I31" s="104"/>
    </row>
    <row r="32" spans="1:9" ht="18" x14ac:dyDescent="0.25">
      <c r="A32" s="45"/>
      <c r="B32" s="46"/>
      <c r="C32" s="46"/>
      <c r="D32" s="46"/>
      <c r="E32" s="46"/>
      <c r="F32" s="46"/>
      <c r="G32" s="47"/>
      <c r="H32" s="47"/>
      <c r="I32" s="47"/>
    </row>
    <row r="33" spans="1:9" ht="25.5" x14ac:dyDescent="0.25">
      <c r="A33" s="48"/>
      <c r="B33" s="49"/>
      <c r="C33" s="49"/>
      <c r="D33" s="50"/>
      <c r="E33" s="51"/>
      <c r="F33" s="52" t="s">
        <v>39</v>
      </c>
      <c r="G33" s="3" t="s">
        <v>136</v>
      </c>
      <c r="H33" s="52" t="s">
        <v>48</v>
      </c>
      <c r="I33" s="52" t="s">
        <v>49</v>
      </c>
    </row>
    <row r="34" spans="1:9" x14ac:dyDescent="0.25">
      <c r="A34" s="99" t="s">
        <v>73</v>
      </c>
      <c r="B34" s="100"/>
      <c r="C34" s="100"/>
      <c r="D34" s="100"/>
      <c r="E34" s="101"/>
      <c r="F34" s="74">
        <v>0</v>
      </c>
      <c r="G34" s="74">
        <f>F37</f>
        <v>0</v>
      </c>
      <c r="H34" s="74">
        <f>G37</f>
        <v>0</v>
      </c>
      <c r="I34" s="75">
        <f>H37</f>
        <v>0</v>
      </c>
    </row>
    <row r="35" spans="1:9" ht="28.5" customHeight="1" x14ac:dyDescent="0.25">
      <c r="A35" s="99" t="s">
        <v>76</v>
      </c>
      <c r="B35" s="100"/>
      <c r="C35" s="100"/>
      <c r="D35" s="100"/>
      <c r="E35" s="101"/>
      <c r="F35" s="74">
        <v>0</v>
      </c>
      <c r="G35" s="74">
        <v>0</v>
      </c>
      <c r="H35" s="74">
        <v>0</v>
      </c>
      <c r="I35" s="75">
        <v>0</v>
      </c>
    </row>
    <row r="36" spans="1:9" x14ac:dyDescent="0.25">
      <c r="A36" s="99" t="s">
        <v>77</v>
      </c>
      <c r="B36" s="105"/>
      <c r="C36" s="105"/>
      <c r="D36" s="105"/>
      <c r="E36" s="106"/>
      <c r="F36" s="74">
        <v>0</v>
      </c>
      <c r="G36" s="74">
        <v>0</v>
      </c>
      <c r="H36" s="74">
        <v>0</v>
      </c>
      <c r="I36" s="75">
        <v>0</v>
      </c>
    </row>
    <row r="37" spans="1:9" ht="15" customHeight="1" x14ac:dyDescent="0.25">
      <c r="A37" s="96" t="s">
        <v>74</v>
      </c>
      <c r="B37" s="91"/>
      <c r="C37" s="91"/>
      <c r="D37" s="91"/>
      <c r="E37" s="91"/>
      <c r="F37" s="78">
        <f t="shared" ref="F37:I37" si="7">F34-F35+F36</f>
        <v>0</v>
      </c>
      <c r="G37" s="78">
        <f t="shared" si="7"/>
        <v>0</v>
      </c>
      <c r="H37" s="78">
        <f t="shared" si="7"/>
        <v>0</v>
      </c>
      <c r="I37" s="79">
        <f t="shared" si="7"/>
        <v>0</v>
      </c>
    </row>
    <row r="38" spans="1:9" ht="17.25" customHeight="1" x14ac:dyDescent="0.25"/>
    <row r="39" spans="1:9" x14ac:dyDescent="0.25">
      <c r="A39" s="97" t="s">
        <v>41</v>
      </c>
      <c r="B39" s="98"/>
      <c r="C39" s="98"/>
      <c r="D39" s="98"/>
      <c r="E39" s="98"/>
      <c r="F39" s="98"/>
      <c r="G39" s="98"/>
      <c r="H39" s="98"/>
      <c r="I39" s="98"/>
    </row>
    <row r="40" spans="1:9" ht="9" customHeight="1" x14ac:dyDescent="0.25"/>
  </sheetData>
  <mergeCells count="24">
    <mergeCell ref="A39:I39"/>
    <mergeCell ref="A21:E21"/>
    <mergeCell ref="A22:E22"/>
    <mergeCell ref="A24:I24"/>
    <mergeCell ref="A27:E27"/>
    <mergeCell ref="A28:E28"/>
    <mergeCell ref="A29:E29"/>
    <mergeCell ref="A31:I31"/>
    <mergeCell ref="A34:E34"/>
    <mergeCell ref="A35:E35"/>
    <mergeCell ref="A36:E36"/>
    <mergeCell ref="A37:E37"/>
    <mergeCell ref="A20:E20"/>
    <mergeCell ref="A1:I1"/>
    <mergeCell ref="A3:I3"/>
    <mergeCell ref="A5:I5"/>
    <mergeCell ref="A8:E8"/>
    <mergeCell ref="A9:E9"/>
    <mergeCell ref="A10:E10"/>
    <mergeCell ref="A12:E12"/>
    <mergeCell ref="A13:E13"/>
    <mergeCell ref="A14:E14"/>
    <mergeCell ref="A16:I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8465-3681-487E-AA96-098AD369ED0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workbookViewId="0">
      <selection activeCell="M9" sqref="M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87" t="s">
        <v>138</v>
      </c>
      <c r="B1" s="87"/>
      <c r="C1" s="87"/>
      <c r="D1" s="87"/>
      <c r="E1" s="87"/>
      <c r="F1" s="87"/>
      <c r="G1" s="87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87" t="s">
        <v>24</v>
      </c>
      <c r="B3" s="87"/>
      <c r="C3" s="87"/>
      <c r="D3" s="87"/>
      <c r="E3" s="87"/>
      <c r="F3" s="87"/>
      <c r="G3" s="87"/>
    </row>
    <row r="4" spans="1:7" ht="18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87" t="s">
        <v>4</v>
      </c>
      <c r="B5" s="87"/>
      <c r="C5" s="87"/>
      <c r="D5" s="87"/>
      <c r="E5" s="87"/>
      <c r="F5" s="87"/>
      <c r="G5" s="87"/>
    </row>
    <row r="6" spans="1:7" ht="18" x14ac:dyDescent="0.25">
      <c r="A6" s="4"/>
      <c r="B6" s="4"/>
      <c r="C6" s="4"/>
      <c r="D6" s="4"/>
      <c r="E6" s="4"/>
      <c r="F6" s="5"/>
      <c r="G6" s="5"/>
    </row>
    <row r="7" spans="1:7" ht="15.75" customHeight="1" x14ac:dyDescent="0.25">
      <c r="A7" s="87" t="s">
        <v>50</v>
      </c>
      <c r="B7" s="87"/>
      <c r="C7" s="87"/>
      <c r="D7" s="87"/>
      <c r="E7" s="87"/>
      <c r="F7" s="87"/>
      <c r="G7" s="87"/>
    </row>
    <row r="8" spans="1:7" ht="18" x14ac:dyDescent="0.25">
      <c r="A8" s="4"/>
      <c r="B8" s="4"/>
      <c r="C8" s="4"/>
      <c r="D8" s="4"/>
      <c r="E8" s="4"/>
      <c r="F8" s="5"/>
      <c r="G8" s="5"/>
    </row>
    <row r="9" spans="1:7" ht="38.25" x14ac:dyDescent="0.25">
      <c r="A9" s="19" t="s">
        <v>5</v>
      </c>
      <c r="B9" s="18" t="s">
        <v>6</v>
      </c>
      <c r="C9" s="18" t="s">
        <v>3</v>
      </c>
      <c r="D9" s="19" t="s">
        <v>39</v>
      </c>
      <c r="E9" s="19" t="s">
        <v>137</v>
      </c>
      <c r="F9" s="19" t="s">
        <v>32</v>
      </c>
      <c r="G9" s="19" t="s">
        <v>38</v>
      </c>
    </row>
    <row r="10" spans="1:7" x14ac:dyDescent="0.25">
      <c r="A10" s="36"/>
      <c r="B10" s="37"/>
      <c r="C10" s="35" t="s">
        <v>0</v>
      </c>
      <c r="D10" s="62">
        <f t="shared" ref="D10" si="0">SUM(D11,D17)</f>
        <v>1035585.7</v>
      </c>
      <c r="E10" s="62">
        <f>SUM(E11,E17)</f>
        <v>1241324.74</v>
      </c>
      <c r="F10" s="62">
        <f>SUM(F11,F17)</f>
        <v>1031759</v>
      </c>
      <c r="G10" s="62">
        <f>SUM(G11,G17)</f>
        <v>1031759</v>
      </c>
    </row>
    <row r="11" spans="1:7" ht="15.75" customHeight="1" x14ac:dyDescent="0.25">
      <c r="A11" s="10">
        <v>6</v>
      </c>
      <c r="B11" s="10"/>
      <c r="C11" s="10" t="s">
        <v>7</v>
      </c>
      <c r="D11" s="63">
        <f t="shared" ref="D11" si="1">SUM(D12:D16)</f>
        <v>1035585.7</v>
      </c>
      <c r="E11" s="63">
        <f>SUM(E12:E16)</f>
        <v>1241324.74</v>
      </c>
      <c r="F11" s="63">
        <f>SUM(F12:F16)</f>
        <v>1031759</v>
      </c>
      <c r="G11" s="63">
        <f>SUM(G12:G16)</f>
        <v>1031759</v>
      </c>
    </row>
    <row r="12" spans="1:7" ht="38.25" x14ac:dyDescent="0.25">
      <c r="A12" s="10"/>
      <c r="B12" s="14">
        <v>63</v>
      </c>
      <c r="C12" s="14" t="s">
        <v>34</v>
      </c>
      <c r="D12" s="59">
        <v>615564.69999999995</v>
      </c>
      <c r="E12" s="59">
        <v>664000</v>
      </c>
      <c r="F12" s="59">
        <v>605000</v>
      </c>
      <c r="G12" s="59">
        <v>605000</v>
      </c>
    </row>
    <row r="13" spans="1:7" x14ac:dyDescent="0.25">
      <c r="A13" s="11"/>
      <c r="B13" s="11">
        <v>64</v>
      </c>
      <c r="C13" s="11" t="s">
        <v>78</v>
      </c>
      <c r="D13" s="59">
        <v>27</v>
      </c>
      <c r="E13" s="59">
        <v>30</v>
      </c>
      <c r="F13" s="59">
        <v>30</v>
      </c>
      <c r="G13" s="59">
        <v>30</v>
      </c>
    </row>
    <row r="14" spans="1:7" ht="51" x14ac:dyDescent="0.25">
      <c r="A14" s="11"/>
      <c r="B14" s="11">
        <v>65</v>
      </c>
      <c r="C14" s="61" t="s">
        <v>79</v>
      </c>
      <c r="D14" s="59">
        <v>38030</v>
      </c>
      <c r="E14" s="59">
        <v>40066</v>
      </c>
      <c r="F14" s="59">
        <v>40000</v>
      </c>
      <c r="G14" s="59">
        <v>40000</v>
      </c>
    </row>
    <row r="15" spans="1:7" ht="51" x14ac:dyDescent="0.25">
      <c r="A15" s="11"/>
      <c r="B15" s="11">
        <v>66</v>
      </c>
      <c r="C15" s="61" t="s">
        <v>80</v>
      </c>
      <c r="D15" s="59">
        <v>58210</v>
      </c>
      <c r="E15" s="59">
        <v>31500</v>
      </c>
      <c r="F15" s="59">
        <v>31000</v>
      </c>
      <c r="G15" s="59">
        <v>31000</v>
      </c>
    </row>
    <row r="16" spans="1:7" ht="38.25" x14ac:dyDescent="0.25">
      <c r="A16" s="11"/>
      <c r="B16" s="11">
        <v>67</v>
      </c>
      <c r="C16" s="14" t="s">
        <v>35</v>
      </c>
      <c r="D16" s="59">
        <v>323754</v>
      </c>
      <c r="E16" s="59">
        <v>505728.74</v>
      </c>
      <c r="F16" s="59">
        <v>355729</v>
      </c>
      <c r="G16" s="59">
        <v>355729</v>
      </c>
    </row>
    <row r="17" spans="1:7" ht="25.5" x14ac:dyDescent="0.25">
      <c r="A17" s="13">
        <v>7</v>
      </c>
      <c r="B17" s="13"/>
      <c r="C17" s="23" t="s">
        <v>8</v>
      </c>
      <c r="D17" s="63">
        <f t="shared" ref="D17" si="2">SUM(D18)</f>
        <v>0</v>
      </c>
      <c r="E17" s="63">
        <f>SUM(E18)</f>
        <v>0</v>
      </c>
      <c r="F17" s="63">
        <f>SUM(F18)</f>
        <v>0</v>
      </c>
      <c r="G17" s="63">
        <f>SUM(G18)</f>
        <v>0</v>
      </c>
    </row>
    <row r="18" spans="1:7" ht="38.25" x14ac:dyDescent="0.25">
      <c r="A18" s="14"/>
      <c r="B18" s="14">
        <v>72</v>
      </c>
      <c r="C18" s="24" t="s">
        <v>33</v>
      </c>
      <c r="D18" s="59"/>
      <c r="E18" s="59">
        <v>0</v>
      </c>
      <c r="F18" s="59">
        <v>0</v>
      </c>
      <c r="G18" s="59">
        <v>0</v>
      </c>
    </row>
    <row r="21" spans="1:7" ht="15.75" x14ac:dyDescent="0.25">
      <c r="A21" s="87" t="s">
        <v>51</v>
      </c>
      <c r="B21" s="107"/>
      <c r="C21" s="107"/>
      <c r="D21" s="107"/>
      <c r="E21" s="107"/>
      <c r="F21" s="107"/>
      <c r="G21" s="107"/>
    </row>
    <row r="22" spans="1:7" ht="18" x14ac:dyDescent="0.25">
      <c r="A22" s="4"/>
      <c r="B22" s="4"/>
      <c r="C22" s="4"/>
      <c r="D22" s="4"/>
      <c r="E22" s="4"/>
      <c r="F22" s="5"/>
      <c r="G22" s="5"/>
    </row>
    <row r="23" spans="1:7" ht="38.25" x14ac:dyDescent="0.25">
      <c r="A23" s="19" t="s">
        <v>5</v>
      </c>
      <c r="B23" s="18" t="s">
        <v>6</v>
      </c>
      <c r="C23" s="18" t="s">
        <v>9</v>
      </c>
      <c r="D23" s="19" t="s">
        <v>39</v>
      </c>
      <c r="E23" s="19" t="s">
        <v>137</v>
      </c>
      <c r="F23" s="19" t="s">
        <v>32</v>
      </c>
      <c r="G23" s="19" t="s">
        <v>38</v>
      </c>
    </row>
    <row r="24" spans="1:7" x14ac:dyDescent="0.25">
      <c r="A24" s="36"/>
      <c r="B24" s="37"/>
      <c r="C24" s="35" t="s">
        <v>1</v>
      </c>
      <c r="D24" s="62">
        <f t="shared" ref="D24" si="3">SUM(D25,D30)</f>
        <v>969942.86</v>
      </c>
      <c r="E24" s="62">
        <f>SUM(E25,E30)</f>
        <v>1176209.8600000001</v>
      </c>
      <c r="F24" s="62">
        <f>SUM(F25,F30)</f>
        <v>1031759</v>
      </c>
      <c r="G24" s="62">
        <f>SUM(G25,G30)</f>
        <v>1031759</v>
      </c>
    </row>
    <row r="25" spans="1:7" ht="15.75" customHeight="1" x14ac:dyDescent="0.25">
      <c r="A25" s="10">
        <v>3</v>
      </c>
      <c r="B25" s="10"/>
      <c r="C25" s="10" t="s">
        <v>10</v>
      </c>
      <c r="D25" s="63">
        <f t="shared" ref="D25" si="4">SUM(D26:D29)</f>
        <v>915767.4</v>
      </c>
      <c r="E25" s="63">
        <f>SUM(E26:E29)</f>
        <v>1173395</v>
      </c>
      <c r="F25" s="63">
        <f>SUM(F26:F29)</f>
        <v>1030759</v>
      </c>
      <c r="G25" s="63">
        <f>SUM(G26:G29)</f>
        <v>1030759</v>
      </c>
    </row>
    <row r="26" spans="1:7" ht="15.75" customHeight="1" x14ac:dyDescent="0.25">
      <c r="A26" s="10"/>
      <c r="B26" s="14">
        <v>31</v>
      </c>
      <c r="C26" s="14" t="s">
        <v>11</v>
      </c>
      <c r="D26" s="59">
        <v>614975</v>
      </c>
      <c r="E26" s="59">
        <v>881677</v>
      </c>
      <c r="F26" s="59">
        <v>752000</v>
      </c>
      <c r="G26" s="59">
        <v>752000</v>
      </c>
    </row>
    <row r="27" spans="1:7" x14ac:dyDescent="0.25">
      <c r="A27" s="11"/>
      <c r="B27" s="11">
        <v>32</v>
      </c>
      <c r="C27" s="11" t="s">
        <v>27</v>
      </c>
      <c r="D27" s="59">
        <v>276447.8</v>
      </c>
      <c r="E27" s="59">
        <v>275038</v>
      </c>
      <c r="F27" s="59">
        <v>262079</v>
      </c>
      <c r="G27" s="59">
        <v>262079</v>
      </c>
    </row>
    <row r="28" spans="1:7" x14ac:dyDescent="0.25">
      <c r="A28" s="11"/>
      <c r="B28" s="11">
        <v>34</v>
      </c>
      <c r="C28" s="11" t="s">
        <v>81</v>
      </c>
      <c r="D28" s="59">
        <v>1826</v>
      </c>
      <c r="E28" s="59">
        <v>680</v>
      </c>
      <c r="F28" s="59">
        <v>680</v>
      </c>
      <c r="G28" s="59">
        <v>680</v>
      </c>
    </row>
    <row r="29" spans="1:7" ht="38.25" x14ac:dyDescent="0.25">
      <c r="A29" s="11"/>
      <c r="B29" s="11">
        <v>37</v>
      </c>
      <c r="C29" s="61" t="s">
        <v>82</v>
      </c>
      <c r="D29" s="59">
        <v>22518.6</v>
      </c>
      <c r="E29" s="59">
        <v>16000</v>
      </c>
      <c r="F29" s="59">
        <v>16000</v>
      </c>
      <c r="G29" s="59">
        <v>16000</v>
      </c>
    </row>
    <row r="30" spans="1:7" ht="25.5" x14ac:dyDescent="0.25">
      <c r="A30" s="13">
        <v>4</v>
      </c>
      <c r="B30" s="13"/>
      <c r="C30" s="23" t="s">
        <v>12</v>
      </c>
      <c r="D30" s="63">
        <f t="shared" ref="D30" si="5">SUM(D31:D32)</f>
        <v>54175.46</v>
      </c>
      <c r="E30" s="63">
        <f>SUM(E31:E32)</f>
        <v>2814.86</v>
      </c>
      <c r="F30" s="63">
        <f>SUM(F31:F32)</f>
        <v>1000</v>
      </c>
      <c r="G30" s="63">
        <f>SUM(G31:G32)</f>
        <v>1000</v>
      </c>
    </row>
    <row r="31" spans="1:7" ht="38.25" x14ac:dyDescent="0.25">
      <c r="A31" s="13"/>
      <c r="B31" s="14">
        <v>41</v>
      </c>
      <c r="C31" s="24" t="s">
        <v>13</v>
      </c>
      <c r="D31" s="59">
        <v>0</v>
      </c>
      <c r="E31" s="59">
        <v>0</v>
      </c>
      <c r="F31" s="59">
        <v>0</v>
      </c>
      <c r="G31" s="59">
        <v>0</v>
      </c>
    </row>
    <row r="32" spans="1:7" ht="38.25" x14ac:dyDescent="0.25">
      <c r="A32" s="14"/>
      <c r="B32" s="14">
        <v>42</v>
      </c>
      <c r="C32" s="24" t="s">
        <v>36</v>
      </c>
      <c r="D32" s="59">
        <v>54175.46</v>
      </c>
      <c r="E32" s="59">
        <v>2814.86</v>
      </c>
      <c r="F32" s="59">
        <v>1000</v>
      </c>
      <c r="G32" s="59">
        <v>1000</v>
      </c>
    </row>
  </sheetData>
  <mergeCells count="5">
    <mergeCell ref="A21:G21"/>
    <mergeCell ref="A1:G1"/>
    <mergeCell ref="A3:G3"/>
    <mergeCell ref="A5:G5"/>
    <mergeCell ref="A7:G7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topLeftCell="A16" workbookViewId="0">
      <selection activeCell="A27" sqref="A27:XFD27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87" t="s">
        <v>139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7" t="s">
        <v>24</v>
      </c>
      <c r="B3" s="87"/>
      <c r="C3" s="87"/>
      <c r="D3" s="87"/>
      <c r="E3" s="87"/>
    </row>
    <row r="4" spans="1:5" ht="18" x14ac:dyDescent="0.25">
      <c r="B4" s="4"/>
      <c r="C4" s="4"/>
      <c r="D4" s="5"/>
      <c r="E4" s="5"/>
    </row>
    <row r="5" spans="1:5" ht="18" customHeight="1" x14ac:dyDescent="0.25">
      <c r="A5" s="87" t="s">
        <v>4</v>
      </c>
      <c r="B5" s="87"/>
      <c r="C5" s="87"/>
      <c r="D5" s="87"/>
      <c r="E5" s="87"/>
    </row>
    <row r="6" spans="1:5" ht="18" x14ac:dyDescent="0.25">
      <c r="A6" s="4"/>
      <c r="B6" s="4"/>
      <c r="C6" s="4"/>
      <c r="D6" s="5"/>
      <c r="E6" s="5"/>
    </row>
    <row r="7" spans="1:5" ht="15.75" customHeight="1" x14ac:dyDescent="0.25">
      <c r="A7" s="87" t="s">
        <v>52</v>
      </c>
      <c r="B7" s="87"/>
      <c r="C7" s="87"/>
      <c r="D7" s="87"/>
      <c r="E7" s="87"/>
    </row>
    <row r="8" spans="1:5" ht="18" x14ac:dyDescent="0.25">
      <c r="A8" s="4"/>
      <c r="B8" s="4"/>
      <c r="C8" s="4"/>
      <c r="D8" s="5"/>
      <c r="E8" s="5"/>
    </row>
    <row r="9" spans="1:5" ht="38.25" x14ac:dyDescent="0.25">
      <c r="A9" s="19" t="s">
        <v>54</v>
      </c>
      <c r="B9" s="19" t="s">
        <v>39</v>
      </c>
      <c r="C9" s="19" t="s">
        <v>137</v>
      </c>
      <c r="D9" s="19" t="s">
        <v>32</v>
      </c>
      <c r="E9" s="19" t="s">
        <v>38</v>
      </c>
    </row>
    <row r="10" spans="1:5" x14ac:dyDescent="0.25">
      <c r="A10" s="38" t="s">
        <v>0</v>
      </c>
      <c r="B10" s="62">
        <f t="shared" ref="B10:C10" si="0">SUM(B11,B14,B16,B18,B20,B22)</f>
        <v>1035585.7</v>
      </c>
      <c r="C10" s="62">
        <f t="shared" si="0"/>
        <v>1241324.74</v>
      </c>
      <c r="D10" s="62">
        <f t="shared" ref="D10:E10" si="1">SUM(D11,D14,D16,D18,D20,D22)</f>
        <v>1031759</v>
      </c>
      <c r="E10" s="62">
        <f t="shared" si="1"/>
        <v>1031759</v>
      </c>
    </row>
    <row r="11" spans="1:5" x14ac:dyDescent="0.25">
      <c r="A11" s="23" t="s">
        <v>59</v>
      </c>
      <c r="B11" s="62">
        <f t="shared" ref="B11:C11" si="2">SUM(B12,B13)</f>
        <v>323754</v>
      </c>
      <c r="C11" s="62">
        <f t="shared" si="2"/>
        <v>505728.74</v>
      </c>
      <c r="D11" s="62">
        <f t="shared" ref="D11:E11" si="3">SUM(D12,D13)</f>
        <v>355729</v>
      </c>
      <c r="E11" s="62">
        <f t="shared" si="3"/>
        <v>355729</v>
      </c>
    </row>
    <row r="12" spans="1:5" x14ac:dyDescent="0.25">
      <c r="A12" s="16" t="s">
        <v>60</v>
      </c>
      <c r="B12" s="59">
        <v>323754</v>
      </c>
      <c r="C12" s="59">
        <v>505728.74</v>
      </c>
      <c r="D12" s="59">
        <v>355729</v>
      </c>
      <c r="E12" s="59">
        <v>355729</v>
      </c>
    </row>
    <row r="13" spans="1:5" ht="25.5" x14ac:dyDescent="0.25">
      <c r="A13" s="16" t="s">
        <v>108</v>
      </c>
      <c r="B13" s="59"/>
      <c r="C13" s="59"/>
      <c r="D13" s="59"/>
      <c r="E13" s="59"/>
    </row>
    <row r="14" spans="1:5" x14ac:dyDescent="0.25">
      <c r="A14" s="25" t="s">
        <v>61</v>
      </c>
      <c r="B14" s="63">
        <f t="shared" ref="B14" si="4">SUM(B15)</f>
        <v>32027</v>
      </c>
      <c r="C14" s="63">
        <f>SUM(C15)</f>
        <v>31030</v>
      </c>
      <c r="D14" s="63">
        <f>SUM(D15)</f>
        <v>31030</v>
      </c>
      <c r="E14" s="63">
        <f>SUM(E15)</f>
        <v>31030</v>
      </c>
    </row>
    <row r="15" spans="1:5" x14ac:dyDescent="0.25">
      <c r="A15" s="11" t="s">
        <v>83</v>
      </c>
      <c r="B15" s="59">
        <v>32027</v>
      </c>
      <c r="C15" s="59">
        <v>31030</v>
      </c>
      <c r="D15" s="59">
        <v>31030</v>
      </c>
      <c r="E15" s="59">
        <v>31030</v>
      </c>
    </row>
    <row r="16" spans="1:5" ht="25.5" x14ac:dyDescent="0.25">
      <c r="A16" s="10" t="s">
        <v>57</v>
      </c>
      <c r="B16" s="63">
        <f t="shared" ref="B16" si="5">SUM(B17)</f>
        <v>38030</v>
      </c>
      <c r="C16" s="63">
        <f>SUM(C17)</f>
        <v>40066</v>
      </c>
      <c r="D16" s="63">
        <f>SUM(D17)</f>
        <v>40000</v>
      </c>
      <c r="E16" s="63">
        <f>SUM(E17)</f>
        <v>40000</v>
      </c>
    </row>
    <row r="17" spans="1:5" ht="25.5" x14ac:dyDescent="0.25">
      <c r="A17" s="16" t="s">
        <v>58</v>
      </c>
      <c r="B17" s="59">
        <v>38030</v>
      </c>
      <c r="C17" s="59">
        <v>40066</v>
      </c>
      <c r="D17" s="59">
        <v>40000</v>
      </c>
      <c r="E17" s="59">
        <v>40000</v>
      </c>
    </row>
    <row r="18" spans="1:5" x14ac:dyDescent="0.25">
      <c r="A18" s="38" t="s">
        <v>55</v>
      </c>
      <c r="B18" s="63">
        <f t="shared" ref="B18" si="6">SUM(B19)</f>
        <v>615564.69999999995</v>
      </c>
      <c r="C18" s="63">
        <f>SUM(C19)</f>
        <v>664000</v>
      </c>
      <c r="D18" s="63">
        <f>SUM(D19)</f>
        <v>605000</v>
      </c>
      <c r="E18" s="63">
        <f>SUM(E19)</f>
        <v>605000</v>
      </c>
    </row>
    <row r="19" spans="1:5" x14ac:dyDescent="0.25">
      <c r="A19" s="12" t="s">
        <v>56</v>
      </c>
      <c r="B19" s="59">
        <v>615564.69999999995</v>
      </c>
      <c r="C19" s="59">
        <v>664000</v>
      </c>
      <c r="D19" s="59">
        <v>605000</v>
      </c>
      <c r="E19" s="60">
        <v>605000</v>
      </c>
    </row>
    <row r="20" spans="1:5" x14ac:dyDescent="0.25">
      <c r="A20" s="25" t="s">
        <v>110</v>
      </c>
      <c r="B20" s="63">
        <f t="shared" ref="B20:E20" si="7">SUM(B21)</f>
        <v>26210</v>
      </c>
      <c r="C20" s="63">
        <f t="shared" si="7"/>
        <v>500</v>
      </c>
      <c r="D20" s="63">
        <f t="shared" si="7"/>
        <v>0</v>
      </c>
      <c r="E20" s="63">
        <f t="shared" si="7"/>
        <v>0</v>
      </c>
    </row>
    <row r="21" spans="1:5" x14ac:dyDescent="0.25">
      <c r="A21" s="12" t="s">
        <v>127</v>
      </c>
      <c r="B21" s="59">
        <v>26210</v>
      </c>
      <c r="C21" s="59">
        <v>500</v>
      </c>
      <c r="D21" s="59"/>
      <c r="E21" s="60"/>
    </row>
    <row r="22" spans="1:5" ht="51" x14ac:dyDescent="0.25">
      <c r="A22" s="84" t="s">
        <v>129</v>
      </c>
      <c r="B22" s="63">
        <f t="shared" ref="B22:E22" si="8">SUM(B23)</f>
        <v>0</v>
      </c>
      <c r="C22" s="63">
        <f t="shared" si="8"/>
        <v>0</v>
      </c>
      <c r="D22" s="63">
        <f t="shared" si="8"/>
        <v>0</v>
      </c>
      <c r="E22" s="63">
        <f t="shared" si="8"/>
        <v>0</v>
      </c>
    </row>
    <row r="23" spans="1:5" ht="51" x14ac:dyDescent="0.25">
      <c r="A23" s="16" t="s">
        <v>128</v>
      </c>
      <c r="B23" s="59"/>
      <c r="C23" s="59"/>
      <c r="D23" s="59"/>
      <c r="E23" s="60"/>
    </row>
    <row r="24" spans="1:5" x14ac:dyDescent="0.25">
      <c r="A24" s="126"/>
      <c r="B24" s="127"/>
      <c r="C24" s="127"/>
      <c r="D24" s="127"/>
      <c r="E24" s="128"/>
    </row>
    <row r="29" spans="1:5" ht="15.75" customHeight="1" x14ac:dyDescent="0.25">
      <c r="A29" s="87" t="s">
        <v>53</v>
      </c>
      <c r="B29" s="87"/>
      <c r="C29" s="87"/>
      <c r="D29" s="87"/>
      <c r="E29" s="87"/>
    </row>
    <row r="30" spans="1:5" ht="18" x14ac:dyDescent="0.25">
      <c r="A30" s="4"/>
      <c r="B30" s="4"/>
      <c r="C30" s="4"/>
      <c r="D30" s="5"/>
      <c r="E30" s="5"/>
    </row>
    <row r="31" spans="1:5" ht="38.25" x14ac:dyDescent="0.25">
      <c r="A31" s="19" t="s">
        <v>54</v>
      </c>
      <c r="B31" s="19" t="s">
        <v>39</v>
      </c>
      <c r="C31" s="19" t="s">
        <v>137</v>
      </c>
      <c r="D31" s="19" t="s">
        <v>32</v>
      </c>
      <c r="E31" s="19" t="s">
        <v>38</v>
      </c>
    </row>
    <row r="32" spans="1:5" x14ac:dyDescent="0.25">
      <c r="A32" s="38" t="s">
        <v>1</v>
      </c>
      <c r="B32" s="62">
        <f t="shared" ref="B32:C32" si="9">SUM(B33,B36,B38,B41,B44,B47)</f>
        <v>969942.86</v>
      </c>
      <c r="C32" s="62">
        <f t="shared" si="9"/>
        <v>1176209.8600000001</v>
      </c>
      <c r="D32" s="62">
        <f t="shared" ref="D32:E32" si="10">SUM(D33,D36,D38,D41,D44,D47)</f>
        <v>1031759</v>
      </c>
      <c r="E32" s="62">
        <f t="shared" si="10"/>
        <v>1031759</v>
      </c>
    </row>
    <row r="33" spans="1:5" ht="15.75" customHeight="1" x14ac:dyDescent="0.25">
      <c r="A33" s="23" t="s">
        <v>59</v>
      </c>
      <c r="B33" s="62">
        <f t="shared" ref="B33:C33" si="11">SUM(B34,B35)</f>
        <v>323754</v>
      </c>
      <c r="C33" s="62">
        <f t="shared" si="11"/>
        <v>505728.74</v>
      </c>
      <c r="D33" s="62">
        <f t="shared" ref="D33:E33" si="12">SUM(D34,D35)</f>
        <v>355729</v>
      </c>
      <c r="E33" s="62">
        <f t="shared" si="12"/>
        <v>355729</v>
      </c>
    </row>
    <row r="34" spans="1:5" x14ac:dyDescent="0.25">
      <c r="A34" s="12" t="s">
        <v>60</v>
      </c>
      <c r="B34" s="59">
        <v>323754</v>
      </c>
      <c r="C34" s="59">
        <v>505728.74</v>
      </c>
      <c r="D34" s="59">
        <v>355729</v>
      </c>
      <c r="E34" s="59">
        <v>355729</v>
      </c>
    </row>
    <row r="35" spans="1:5" ht="25.5" x14ac:dyDescent="0.25">
      <c r="A35" s="81" t="s">
        <v>108</v>
      </c>
      <c r="B35" s="59"/>
      <c r="C35" s="59">
        <v>0</v>
      </c>
      <c r="D35" s="59">
        <v>0</v>
      </c>
      <c r="E35" s="59">
        <v>0</v>
      </c>
    </row>
    <row r="36" spans="1:5" x14ac:dyDescent="0.25">
      <c r="A36" s="25" t="s">
        <v>61</v>
      </c>
      <c r="B36" s="63">
        <f t="shared" ref="B36" si="13">SUM(B37)</f>
        <v>32027</v>
      </c>
      <c r="C36" s="63">
        <f>SUM(C37)</f>
        <v>31030</v>
      </c>
      <c r="D36" s="63">
        <f>SUM(D37)</f>
        <v>31030</v>
      </c>
      <c r="E36" s="63">
        <f>SUM(E37)</f>
        <v>31030</v>
      </c>
    </row>
    <row r="37" spans="1:5" x14ac:dyDescent="0.25">
      <c r="A37" s="11" t="s">
        <v>83</v>
      </c>
      <c r="B37" s="59">
        <v>32027</v>
      </c>
      <c r="C37" s="59">
        <v>31030</v>
      </c>
      <c r="D37" s="59">
        <v>31030</v>
      </c>
      <c r="E37" s="59">
        <v>31030</v>
      </c>
    </row>
    <row r="38" spans="1:5" ht="25.5" x14ac:dyDescent="0.25">
      <c r="A38" s="10" t="s">
        <v>57</v>
      </c>
      <c r="B38" s="63">
        <f t="shared" ref="B38:C38" si="14">SUM(B39,B40)</f>
        <v>40548.6</v>
      </c>
      <c r="C38" s="63">
        <f t="shared" si="14"/>
        <v>40066</v>
      </c>
      <c r="D38" s="63">
        <f t="shared" ref="D38:E38" si="15">SUM(D39,D40)</f>
        <v>40000</v>
      </c>
      <c r="E38" s="63">
        <f t="shared" si="15"/>
        <v>40000</v>
      </c>
    </row>
    <row r="39" spans="1:5" ht="25.5" x14ac:dyDescent="0.25">
      <c r="A39" s="16" t="s">
        <v>58</v>
      </c>
      <c r="B39" s="59">
        <v>38030</v>
      </c>
      <c r="C39" s="59">
        <v>40066</v>
      </c>
      <c r="D39" s="59">
        <v>40000</v>
      </c>
      <c r="E39" s="59">
        <v>40000</v>
      </c>
    </row>
    <row r="40" spans="1:5" ht="25.5" x14ac:dyDescent="0.25">
      <c r="A40" s="16" t="s">
        <v>130</v>
      </c>
      <c r="B40" s="59">
        <v>2518.6</v>
      </c>
      <c r="C40" s="59"/>
      <c r="D40" s="59"/>
      <c r="E40" s="59"/>
    </row>
    <row r="41" spans="1:5" x14ac:dyDescent="0.25">
      <c r="A41" s="38" t="s">
        <v>55</v>
      </c>
      <c r="B41" s="63">
        <f t="shared" ref="B41:C41" si="16">SUM(B42,B43)</f>
        <v>544929.06000000006</v>
      </c>
      <c r="C41" s="63">
        <f t="shared" si="16"/>
        <v>598594.32000000007</v>
      </c>
      <c r="D41" s="63">
        <f t="shared" ref="D41:E41" si="17">SUM(D42,D43)</f>
        <v>605000</v>
      </c>
      <c r="E41" s="63">
        <f t="shared" si="17"/>
        <v>605000</v>
      </c>
    </row>
    <row r="42" spans="1:5" x14ac:dyDescent="0.25">
      <c r="A42" s="12" t="s">
        <v>56</v>
      </c>
      <c r="B42" s="59">
        <v>544000</v>
      </c>
      <c r="C42" s="59">
        <v>597570.26</v>
      </c>
      <c r="D42" s="59">
        <v>605000</v>
      </c>
      <c r="E42" s="60">
        <v>605000</v>
      </c>
    </row>
    <row r="43" spans="1:5" ht="25.5" x14ac:dyDescent="0.25">
      <c r="A43" s="16" t="s">
        <v>109</v>
      </c>
      <c r="B43" s="59">
        <v>929.06</v>
      </c>
      <c r="C43" s="59">
        <v>1024.06</v>
      </c>
      <c r="D43" s="59">
        <v>0</v>
      </c>
      <c r="E43" s="60">
        <v>0</v>
      </c>
    </row>
    <row r="44" spans="1:5" x14ac:dyDescent="0.25">
      <c r="A44" s="25" t="s">
        <v>110</v>
      </c>
      <c r="B44" s="68">
        <f t="shared" ref="B44:C44" si="18">SUM(B45,B46)</f>
        <v>28684.2</v>
      </c>
      <c r="C44" s="68">
        <f t="shared" si="18"/>
        <v>790.8</v>
      </c>
      <c r="D44" s="68">
        <f t="shared" ref="D44:E44" si="19">SUM(D45,D46)</f>
        <v>0</v>
      </c>
      <c r="E44" s="68">
        <f t="shared" si="19"/>
        <v>0</v>
      </c>
    </row>
    <row r="45" spans="1:5" x14ac:dyDescent="0.25">
      <c r="A45" s="11" t="s">
        <v>111</v>
      </c>
      <c r="B45" s="67">
        <v>26210</v>
      </c>
      <c r="C45" s="67">
        <v>500</v>
      </c>
      <c r="D45" s="67"/>
      <c r="E45" s="67"/>
    </row>
    <row r="46" spans="1:5" ht="25.5" x14ac:dyDescent="0.25">
      <c r="A46" s="61" t="s">
        <v>131</v>
      </c>
      <c r="B46" s="67">
        <v>2474.1999999999998</v>
      </c>
      <c r="C46" s="67">
        <v>290.8</v>
      </c>
      <c r="D46" s="67"/>
      <c r="E46" s="67"/>
    </row>
    <row r="47" spans="1:5" ht="60" x14ac:dyDescent="0.25">
      <c r="A47" s="82" t="s">
        <v>112</v>
      </c>
      <c r="B47" s="68">
        <f t="shared" ref="B47" si="20">SUM(B48)</f>
        <v>0</v>
      </c>
      <c r="C47" s="68">
        <f t="shared" ref="C47:E47" si="21">SUM(C48)</f>
        <v>0</v>
      </c>
      <c r="D47" s="68">
        <f t="shared" si="21"/>
        <v>0</v>
      </c>
      <c r="E47" s="68">
        <f t="shared" si="21"/>
        <v>0</v>
      </c>
    </row>
    <row r="48" spans="1:5" ht="60" x14ac:dyDescent="0.25">
      <c r="A48" s="83" t="s">
        <v>113</v>
      </c>
      <c r="B48" s="67">
        <v>0</v>
      </c>
      <c r="C48" s="67">
        <v>0</v>
      </c>
      <c r="D48" s="67">
        <v>0</v>
      </c>
      <c r="E48" s="67">
        <v>0</v>
      </c>
    </row>
  </sheetData>
  <mergeCells count="5">
    <mergeCell ref="A1:E1"/>
    <mergeCell ref="A3:E3"/>
    <mergeCell ref="A5:E5"/>
    <mergeCell ref="A7:E7"/>
    <mergeCell ref="A29:E2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8"/>
  <sheetViews>
    <sheetView workbookViewId="0">
      <selection sqref="A1:E1"/>
    </sheetView>
  </sheetViews>
  <sheetFormatPr defaultRowHeight="15" x14ac:dyDescent="0.25"/>
  <cols>
    <col min="1" max="1" width="37.7109375" customWidth="1"/>
    <col min="2" max="5" width="25.28515625" customWidth="1"/>
  </cols>
  <sheetData>
    <row r="1" spans="1:5" ht="42" customHeight="1" x14ac:dyDescent="0.25">
      <c r="A1" s="87" t="s">
        <v>139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x14ac:dyDescent="0.25">
      <c r="A3" s="87" t="s">
        <v>24</v>
      </c>
      <c r="B3" s="87"/>
      <c r="C3" s="87"/>
      <c r="D3" s="88"/>
      <c r="E3" s="88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87" t="s">
        <v>4</v>
      </c>
      <c r="B5" s="89"/>
      <c r="C5" s="89"/>
      <c r="D5" s="89"/>
      <c r="E5" s="89"/>
    </row>
    <row r="6" spans="1:5" ht="18" x14ac:dyDescent="0.25">
      <c r="A6" s="4"/>
      <c r="B6" s="4"/>
      <c r="C6" s="4"/>
      <c r="D6" s="5"/>
      <c r="E6" s="5"/>
    </row>
    <row r="7" spans="1:5" ht="15.75" x14ac:dyDescent="0.25">
      <c r="A7" s="87" t="s">
        <v>14</v>
      </c>
      <c r="B7" s="107"/>
      <c r="C7" s="107"/>
      <c r="D7" s="107"/>
      <c r="E7" s="107"/>
    </row>
    <row r="8" spans="1:5" ht="18" x14ac:dyDescent="0.25">
      <c r="A8" s="4"/>
      <c r="B8" s="4"/>
      <c r="C8" s="4"/>
      <c r="D8" s="5"/>
      <c r="E8" s="5"/>
    </row>
    <row r="9" spans="1:5" ht="38.25" x14ac:dyDescent="0.25">
      <c r="A9" s="19" t="s">
        <v>54</v>
      </c>
      <c r="B9" s="19" t="s">
        <v>39</v>
      </c>
      <c r="C9" s="19" t="s">
        <v>137</v>
      </c>
      <c r="D9" s="19" t="s">
        <v>32</v>
      </c>
      <c r="E9" s="19" t="s">
        <v>38</v>
      </c>
    </row>
    <row r="10" spans="1:5" ht="15.75" customHeight="1" x14ac:dyDescent="0.25">
      <c r="A10" s="10" t="s">
        <v>15</v>
      </c>
      <c r="B10" s="63">
        <f t="shared" ref="B10" si="0">SUM(B11,B14,B16)</f>
        <v>969942.86</v>
      </c>
      <c r="C10" s="63">
        <f>SUM(C11,C14,C16)</f>
        <v>1176209.8600000001</v>
      </c>
      <c r="D10" s="63">
        <f t="shared" ref="D10:E10" si="1">SUM(D11,D14,D16)</f>
        <v>1031759</v>
      </c>
      <c r="E10" s="63">
        <f t="shared" si="1"/>
        <v>1031759</v>
      </c>
    </row>
    <row r="11" spans="1:5" ht="15.75" customHeight="1" x14ac:dyDescent="0.25">
      <c r="A11" s="10" t="s">
        <v>16</v>
      </c>
      <c r="B11" s="63">
        <f t="shared" ref="B11" si="2">SUM(B12:B13)</f>
        <v>0</v>
      </c>
      <c r="C11" s="63">
        <f>SUM(C12:C13)</f>
        <v>0</v>
      </c>
      <c r="D11" s="63">
        <f t="shared" ref="D11:E11" si="3">SUM(D12:D13)</f>
        <v>0</v>
      </c>
      <c r="E11" s="63">
        <f t="shared" si="3"/>
        <v>0</v>
      </c>
    </row>
    <row r="12" spans="1:5" ht="25.5" x14ac:dyDescent="0.25">
      <c r="A12" s="16" t="s">
        <v>17</v>
      </c>
      <c r="B12" s="59"/>
      <c r="C12" s="59">
        <v>0</v>
      </c>
      <c r="D12" s="59"/>
      <c r="E12" s="59"/>
    </row>
    <row r="13" spans="1:5" x14ac:dyDescent="0.25">
      <c r="A13" s="15" t="s">
        <v>18</v>
      </c>
      <c r="B13" s="59"/>
      <c r="C13" s="59">
        <v>0</v>
      </c>
      <c r="D13" s="59"/>
      <c r="E13" s="59"/>
    </row>
    <row r="14" spans="1:5" x14ac:dyDescent="0.25">
      <c r="A14" s="10" t="s">
        <v>19</v>
      </c>
      <c r="B14" s="63">
        <f t="shared" ref="B14" si="4">SUM(B15)</f>
        <v>0</v>
      </c>
      <c r="C14" s="63">
        <f>SUM(C15)</f>
        <v>0</v>
      </c>
      <c r="D14" s="63">
        <f t="shared" ref="D14:E14" si="5">SUM(D15)</f>
        <v>0</v>
      </c>
      <c r="E14" s="63">
        <f t="shared" si="5"/>
        <v>0</v>
      </c>
    </row>
    <row r="15" spans="1:5" ht="25.5" x14ac:dyDescent="0.25">
      <c r="A15" s="17" t="s">
        <v>20</v>
      </c>
      <c r="B15" s="59"/>
      <c r="C15" s="59">
        <v>0</v>
      </c>
      <c r="D15" s="59"/>
      <c r="E15" s="60"/>
    </row>
    <row r="16" spans="1:5" x14ac:dyDescent="0.25">
      <c r="A16" s="64" t="s">
        <v>84</v>
      </c>
      <c r="B16" s="68">
        <f t="shared" ref="B16" si="6">SUM(B17:B18)</f>
        <v>969942.86</v>
      </c>
      <c r="C16" s="68">
        <f>SUM(C17:C18)</f>
        <v>1176209.8600000001</v>
      </c>
      <c r="D16" s="68">
        <f t="shared" ref="D16:E16" si="7">SUM(D17:D18)</f>
        <v>1031759</v>
      </c>
      <c r="E16" s="68">
        <f t="shared" si="7"/>
        <v>1031759</v>
      </c>
    </row>
    <row r="17" spans="1:5" x14ac:dyDescent="0.25">
      <c r="A17" s="65" t="s">
        <v>85</v>
      </c>
      <c r="B17" s="67">
        <v>957142.86</v>
      </c>
      <c r="C17" s="67">
        <v>1131209.8600000001</v>
      </c>
      <c r="D17" s="67">
        <v>986759</v>
      </c>
      <c r="E17" s="67">
        <v>986759</v>
      </c>
    </row>
    <row r="18" spans="1:5" ht="30" x14ac:dyDescent="0.25">
      <c r="A18" s="66" t="s">
        <v>86</v>
      </c>
      <c r="B18" s="67">
        <v>12800</v>
      </c>
      <c r="C18" s="67">
        <v>45000</v>
      </c>
      <c r="D18" s="67">
        <v>45000</v>
      </c>
      <c r="E18" s="67">
        <v>45000</v>
      </c>
    </row>
  </sheetData>
  <mergeCells count="4">
    <mergeCell ref="A1:E1"/>
    <mergeCell ref="A3:E3"/>
    <mergeCell ref="A5:E5"/>
    <mergeCell ref="A7:E7"/>
  </mergeCells>
  <pageMargins left="0.7" right="0.7" top="0.75" bottom="0.75" header="0.3" footer="0.3"/>
  <pageSetup paperSize="9" scale="9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4"/>
  <sheetViews>
    <sheetView workbookViewId="0">
      <selection activeCell="K7" sqref="K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7" width="25.28515625" customWidth="1"/>
  </cols>
  <sheetData>
    <row r="1" spans="1:7" ht="42" customHeight="1" x14ac:dyDescent="0.25">
      <c r="A1" s="87" t="str">
        <f>'Prihodi i rashodi po izvorima'!$A$1</f>
        <v>II. IZMJENE I DOPUNE FINANCIJSKOG PLANA PRORAČUNSKOG KORISNIKA JEDINICE LOKALNE I PODRUČNE (REGIONALNE) SAMOUPRAVE 
ZA 2024. I PROJEKCIJA ZA 2025. I 2026. GODINU</v>
      </c>
      <c r="B1" s="87"/>
      <c r="C1" s="87"/>
      <c r="D1" s="87"/>
      <c r="E1" s="87"/>
      <c r="F1" s="87"/>
      <c r="G1" s="87"/>
    </row>
    <row r="2" spans="1:7" ht="18" customHeight="1" x14ac:dyDescent="0.25">
      <c r="A2" s="4"/>
      <c r="B2" s="4"/>
      <c r="C2" s="4"/>
      <c r="D2" s="4"/>
      <c r="E2" s="4"/>
      <c r="F2" s="4"/>
      <c r="G2" s="4"/>
    </row>
    <row r="3" spans="1:7" ht="15.75" customHeight="1" x14ac:dyDescent="0.25">
      <c r="A3" s="87" t="s">
        <v>24</v>
      </c>
      <c r="B3" s="87"/>
      <c r="C3" s="87"/>
      <c r="D3" s="87"/>
      <c r="E3" s="87"/>
      <c r="F3" s="87"/>
      <c r="G3" s="87"/>
    </row>
    <row r="4" spans="1:7" ht="15" customHeight="1" x14ac:dyDescent="0.25">
      <c r="A4" s="4"/>
      <c r="B4" s="4"/>
      <c r="C4" s="4"/>
      <c r="D4" s="4"/>
      <c r="E4" s="4"/>
      <c r="F4" s="5"/>
      <c r="G4" s="5"/>
    </row>
    <row r="5" spans="1:7" ht="18" customHeight="1" x14ac:dyDescent="0.25">
      <c r="A5" s="87" t="s">
        <v>63</v>
      </c>
      <c r="B5" s="87"/>
      <c r="C5" s="87"/>
      <c r="D5" s="87"/>
      <c r="E5" s="87"/>
      <c r="F5" s="87"/>
      <c r="G5" s="87"/>
    </row>
    <row r="6" spans="1:7" ht="15" customHeight="1" x14ac:dyDescent="0.25">
      <c r="A6" s="4"/>
      <c r="B6" s="4"/>
      <c r="C6" s="4"/>
      <c r="D6" s="4"/>
      <c r="E6" s="4"/>
      <c r="F6" s="5"/>
      <c r="G6" s="5"/>
    </row>
    <row r="7" spans="1:7" ht="38.25" x14ac:dyDescent="0.25">
      <c r="A7" s="19" t="s">
        <v>5</v>
      </c>
      <c r="B7" s="18" t="s">
        <v>6</v>
      </c>
      <c r="C7" s="18" t="s">
        <v>37</v>
      </c>
      <c r="D7" s="19" t="s">
        <v>39</v>
      </c>
      <c r="E7" s="19" t="s">
        <v>137</v>
      </c>
      <c r="F7" s="19" t="s">
        <v>32</v>
      </c>
      <c r="G7" s="19" t="s">
        <v>38</v>
      </c>
    </row>
    <row r="8" spans="1:7" x14ac:dyDescent="0.25">
      <c r="A8" s="36"/>
      <c r="B8" s="37"/>
      <c r="C8" s="35" t="s">
        <v>65</v>
      </c>
      <c r="D8" s="36"/>
      <c r="E8" s="36"/>
      <c r="F8" s="36"/>
      <c r="G8" s="36"/>
    </row>
    <row r="9" spans="1:7" ht="25.5" x14ac:dyDescent="0.25">
      <c r="A9" s="10">
        <v>8</v>
      </c>
      <c r="B9" s="10"/>
      <c r="C9" s="10" t="s">
        <v>21</v>
      </c>
      <c r="D9" s="8"/>
      <c r="E9" s="8"/>
      <c r="F9" s="8"/>
      <c r="G9" s="8"/>
    </row>
    <row r="10" spans="1:7" x14ac:dyDescent="0.25">
      <c r="A10" s="10"/>
      <c r="B10" s="14">
        <v>84</v>
      </c>
      <c r="C10" s="14" t="s">
        <v>28</v>
      </c>
      <c r="D10" s="8"/>
      <c r="E10" s="8"/>
      <c r="F10" s="8"/>
      <c r="G10" s="8"/>
    </row>
    <row r="11" spans="1:7" x14ac:dyDescent="0.25">
      <c r="A11" s="10"/>
      <c r="B11" s="14"/>
      <c r="C11" s="39"/>
      <c r="D11" s="8"/>
      <c r="E11" s="8"/>
      <c r="F11" s="8"/>
      <c r="G11" s="8"/>
    </row>
    <row r="12" spans="1:7" x14ac:dyDescent="0.25">
      <c r="A12" s="10"/>
      <c r="B12" s="14"/>
      <c r="C12" s="35" t="s">
        <v>68</v>
      </c>
      <c r="D12" s="8"/>
      <c r="E12" s="8"/>
      <c r="F12" s="8"/>
      <c r="G12" s="8"/>
    </row>
    <row r="13" spans="1:7" ht="25.5" x14ac:dyDescent="0.25">
      <c r="A13" s="13">
        <v>5</v>
      </c>
      <c r="B13" s="13"/>
      <c r="C13" s="23" t="s">
        <v>22</v>
      </c>
      <c r="D13" s="8"/>
      <c r="E13" s="8"/>
      <c r="F13" s="8"/>
      <c r="G13" s="8"/>
    </row>
    <row r="14" spans="1:7" ht="25.5" x14ac:dyDescent="0.25">
      <c r="A14" s="14"/>
      <c r="B14" s="14">
        <v>54</v>
      </c>
      <c r="C14" s="24" t="s">
        <v>29</v>
      </c>
      <c r="D14" s="8"/>
      <c r="E14" s="8"/>
      <c r="F14" s="8"/>
      <c r="G14" s="9"/>
    </row>
  </sheetData>
  <mergeCells count="3">
    <mergeCell ref="A1:G1"/>
    <mergeCell ref="A3:G3"/>
    <mergeCell ref="A5:G5"/>
  </mergeCells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16"/>
  <sheetViews>
    <sheetView workbookViewId="0">
      <selection sqref="A1:E1"/>
    </sheetView>
  </sheetViews>
  <sheetFormatPr defaultRowHeight="15" x14ac:dyDescent="0.25"/>
  <cols>
    <col min="1" max="5" width="25.28515625" customWidth="1"/>
  </cols>
  <sheetData>
    <row r="1" spans="1:5" ht="42" customHeight="1" x14ac:dyDescent="0.25">
      <c r="A1" s="87" t="s">
        <v>139</v>
      </c>
      <c r="B1" s="87"/>
      <c r="C1" s="87"/>
      <c r="D1" s="87"/>
      <c r="E1" s="87"/>
    </row>
    <row r="2" spans="1:5" ht="18" customHeight="1" x14ac:dyDescent="0.25">
      <c r="A2" s="4"/>
      <c r="B2" s="4"/>
      <c r="C2" s="4"/>
      <c r="D2" s="4"/>
      <c r="E2" s="4"/>
    </row>
    <row r="3" spans="1:5" ht="15.75" customHeight="1" x14ac:dyDescent="0.25">
      <c r="A3" s="87" t="s">
        <v>24</v>
      </c>
      <c r="B3" s="87"/>
      <c r="C3" s="87"/>
      <c r="D3" s="87"/>
      <c r="E3" s="87"/>
    </row>
    <row r="4" spans="1:5" ht="18" x14ac:dyDescent="0.25">
      <c r="A4" s="4"/>
      <c r="B4" s="4"/>
      <c r="C4" s="4"/>
      <c r="D4" s="5"/>
      <c r="E4" s="5"/>
    </row>
    <row r="5" spans="1:5" ht="18" customHeight="1" x14ac:dyDescent="0.25">
      <c r="A5" s="87" t="s">
        <v>64</v>
      </c>
      <c r="B5" s="87"/>
      <c r="C5" s="87"/>
      <c r="D5" s="87"/>
      <c r="E5" s="87"/>
    </row>
    <row r="6" spans="1:5" ht="18" x14ac:dyDescent="0.25">
      <c r="A6" s="4"/>
      <c r="B6" s="4"/>
      <c r="C6" s="4"/>
      <c r="D6" s="5"/>
      <c r="E6" s="5"/>
    </row>
    <row r="7" spans="1:5" ht="38.25" x14ac:dyDescent="0.25">
      <c r="A7" s="18" t="s">
        <v>54</v>
      </c>
      <c r="B7" s="19" t="s">
        <v>39</v>
      </c>
      <c r="C7" s="19" t="s">
        <v>137</v>
      </c>
      <c r="D7" s="19" t="s">
        <v>32</v>
      </c>
      <c r="E7" s="19" t="s">
        <v>38</v>
      </c>
    </row>
    <row r="8" spans="1:5" x14ac:dyDescent="0.25">
      <c r="A8" s="10" t="s">
        <v>65</v>
      </c>
      <c r="B8" s="8"/>
      <c r="C8" s="8"/>
      <c r="D8" s="8"/>
      <c r="E8" s="8"/>
    </row>
    <row r="9" spans="1:5" ht="25.5" x14ac:dyDescent="0.25">
      <c r="A9" s="10" t="s">
        <v>66</v>
      </c>
      <c r="B9" s="8"/>
      <c r="C9" s="8"/>
      <c r="D9" s="8"/>
      <c r="E9" s="8"/>
    </row>
    <row r="10" spans="1:5" ht="25.5" x14ac:dyDescent="0.25">
      <c r="A10" s="16" t="s">
        <v>67</v>
      </c>
      <c r="B10" s="8"/>
      <c r="C10" s="8"/>
      <c r="D10" s="8"/>
      <c r="E10" s="8"/>
    </row>
    <row r="11" spans="1:5" x14ac:dyDescent="0.25">
      <c r="A11" s="16"/>
      <c r="B11" s="8"/>
      <c r="C11" s="8"/>
      <c r="D11" s="8"/>
      <c r="E11" s="8"/>
    </row>
    <row r="12" spans="1:5" x14ac:dyDescent="0.25">
      <c r="A12" s="10" t="s">
        <v>68</v>
      </c>
      <c r="B12" s="8"/>
      <c r="C12" s="8"/>
      <c r="D12" s="8"/>
      <c r="E12" s="8"/>
    </row>
    <row r="13" spans="1:5" x14ac:dyDescent="0.25">
      <c r="A13" s="23" t="s">
        <v>59</v>
      </c>
      <c r="B13" s="8"/>
      <c r="C13" s="8"/>
      <c r="D13" s="8"/>
      <c r="E13" s="8"/>
    </row>
    <row r="14" spans="1:5" x14ac:dyDescent="0.25">
      <c r="A14" s="12" t="s">
        <v>60</v>
      </c>
      <c r="B14" s="8"/>
      <c r="C14" s="8"/>
      <c r="D14" s="8"/>
      <c r="E14" s="9"/>
    </row>
    <row r="15" spans="1:5" x14ac:dyDescent="0.25">
      <c r="A15" s="23" t="s">
        <v>61</v>
      </c>
      <c r="B15" s="8"/>
      <c r="C15" s="8"/>
      <c r="D15" s="8"/>
      <c r="E15" s="9"/>
    </row>
    <row r="16" spans="1:5" x14ac:dyDescent="0.25">
      <c r="A16" s="12" t="s">
        <v>62</v>
      </c>
      <c r="B16" s="8"/>
      <c r="C16" s="8"/>
      <c r="D16" s="8"/>
      <c r="E16" s="9"/>
    </row>
  </sheetData>
  <mergeCells count="3">
    <mergeCell ref="A1:E1"/>
    <mergeCell ref="A3:E3"/>
    <mergeCell ref="A5:E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9"/>
  <sheetViews>
    <sheetView tabSelected="1" workbookViewId="0">
      <selection activeCell="L9" sqref="L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8" width="25.28515625" customWidth="1"/>
  </cols>
  <sheetData>
    <row r="1" spans="1:8" ht="42" customHeight="1" x14ac:dyDescent="0.25">
      <c r="A1" s="87" t="s">
        <v>139</v>
      </c>
      <c r="B1" s="87"/>
      <c r="C1" s="87"/>
      <c r="D1" s="87"/>
      <c r="E1" s="87"/>
      <c r="F1" s="87"/>
      <c r="G1" s="87"/>
      <c r="H1" s="87"/>
    </row>
    <row r="2" spans="1:8" ht="18" x14ac:dyDescent="0.25">
      <c r="A2" s="4"/>
      <c r="B2" s="4"/>
      <c r="C2" s="4"/>
      <c r="D2" s="4"/>
      <c r="E2" s="4"/>
      <c r="F2" s="4"/>
      <c r="G2" s="5"/>
      <c r="H2" s="5"/>
    </row>
    <row r="3" spans="1:8" ht="18" customHeight="1" x14ac:dyDescent="0.25">
      <c r="A3" s="87" t="s">
        <v>23</v>
      </c>
      <c r="B3" s="89"/>
      <c r="C3" s="89"/>
      <c r="D3" s="89"/>
      <c r="E3" s="89"/>
      <c r="F3" s="89"/>
      <c r="G3" s="89"/>
      <c r="H3" s="8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38.25" x14ac:dyDescent="0.25">
      <c r="A5" s="123" t="s">
        <v>25</v>
      </c>
      <c r="B5" s="124"/>
      <c r="C5" s="125"/>
      <c r="D5" s="18" t="s">
        <v>26</v>
      </c>
      <c r="E5" s="19" t="s">
        <v>39</v>
      </c>
      <c r="F5" s="19" t="s">
        <v>137</v>
      </c>
      <c r="G5" s="19" t="s">
        <v>32</v>
      </c>
      <c r="H5" s="19" t="s">
        <v>38</v>
      </c>
    </row>
    <row r="6" spans="1:8" ht="50.25" customHeight="1" x14ac:dyDescent="0.25">
      <c r="A6" s="117" t="s">
        <v>87</v>
      </c>
      <c r="B6" s="118"/>
      <c r="C6" s="119"/>
      <c r="D6" s="27" t="s">
        <v>103</v>
      </c>
      <c r="E6" s="63">
        <f t="shared" ref="E6" si="0">SUM(E7)</f>
        <v>943996.86</v>
      </c>
      <c r="F6" s="63">
        <f>SUM(F7)</f>
        <v>1118063.8600000001</v>
      </c>
      <c r="G6" s="63">
        <f>SUM(G7)</f>
        <v>973613</v>
      </c>
      <c r="H6" s="63">
        <f>SUM(H7)</f>
        <v>973613</v>
      </c>
    </row>
    <row r="7" spans="1:8" ht="56.25" customHeight="1" x14ac:dyDescent="0.25">
      <c r="A7" s="117" t="s">
        <v>104</v>
      </c>
      <c r="B7" s="118"/>
      <c r="C7" s="119"/>
      <c r="D7" s="27" t="s">
        <v>105</v>
      </c>
      <c r="E7" s="63">
        <f t="shared" ref="E7:F7" si="1">SUM(E8,E14,E21,E27,E30,E35,E40,E45,E50)</f>
        <v>943996.86</v>
      </c>
      <c r="F7" s="63">
        <f t="shared" si="1"/>
        <v>1118063.8600000001</v>
      </c>
      <c r="G7" s="63">
        <f t="shared" ref="G7:H7" si="2">SUM(G8,G14,G21,G27,G30,G35,G40,G45,G50)</f>
        <v>973613</v>
      </c>
      <c r="H7" s="63">
        <f t="shared" si="2"/>
        <v>973613</v>
      </c>
    </row>
    <row r="8" spans="1:8" x14ac:dyDescent="0.25">
      <c r="A8" s="108" t="s">
        <v>89</v>
      </c>
      <c r="B8" s="109"/>
      <c r="C8" s="110"/>
      <c r="D8" s="34" t="s">
        <v>93</v>
      </c>
      <c r="E8" s="59">
        <f>SUM(E9,E12)</f>
        <v>310608</v>
      </c>
      <c r="F8" s="59">
        <f t="shared" ref="F8" si="3">SUM(F9,F12)</f>
        <v>492582.74</v>
      </c>
      <c r="G8" s="59">
        <f t="shared" ref="G8:H8" si="4">SUM(G9,G12)</f>
        <v>342583</v>
      </c>
      <c r="H8" s="59">
        <f t="shared" si="4"/>
        <v>342583</v>
      </c>
    </row>
    <row r="9" spans="1:8" x14ac:dyDescent="0.25">
      <c r="A9" s="111">
        <v>3</v>
      </c>
      <c r="B9" s="112"/>
      <c r="C9" s="113"/>
      <c r="D9" s="26" t="s">
        <v>10</v>
      </c>
      <c r="E9" s="59">
        <f t="shared" ref="E9" si="5">SUM(E10:E11)</f>
        <v>286428</v>
      </c>
      <c r="F9" s="59">
        <f>SUM(F10:F11)</f>
        <v>492582.74</v>
      </c>
      <c r="G9" s="59">
        <f>SUM(G10:G11)</f>
        <v>342583</v>
      </c>
      <c r="H9" s="59">
        <f>SUM(H10:H11)</f>
        <v>342583</v>
      </c>
    </row>
    <row r="10" spans="1:8" x14ac:dyDescent="0.25">
      <c r="A10" s="114">
        <v>31</v>
      </c>
      <c r="B10" s="115"/>
      <c r="C10" s="116"/>
      <c r="D10" s="26" t="s">
        <v>11</v>
      </c>
      <c r="E10" s="59">
        <v>168387</v>
      </c>
      <c r="F10" s="59">
        <v>386353</v>
      </c>
      <c r="G10" s="59">
        <v>271783</v>
      </c>
      <c r="H10" s="60">
        <v>271783</v>
      </c>
    </row>
    <row r="11" spans="1:8" x14ac:dyDescent="0.25">
      <c r="A11" s="114">
        <v>32</v>
      </c>
      <c r="B11" s="115"/>
      <c r="C11" s="116"/>
      <c r="D11" s="26" t="s">
        <v>27</v>
      </c>
      <c r="E11" s="59">
        <v>118041</v>
      </c>
      <c r="F11" s="59">
        <v>106229.74</v>
      </c>
      <c r="G11" s="59">
        <v>70800</v>
      </c>
      <c r="H11" s="60">
        <v>70800</v>
      </c>
    </row>
    <row r="12" spans="1:8" ht="25.5" x14ac:dyDescent="0.25">
      <c r="A12" s="55">
        <v>4</v>
      </c>
      <c r="B12" s="56"/>
      <c r="C12" s="57"/>
      <c r="D12" s="26" t="s">
        <v>12</v>
      </c>
      <c r="E12" s="58">
        <f t="shared" ref="E12:H12" si="6">SUM(E13)</f>
        <v>24180</v>
      </c>
      <c r="F12" s="58">
        <f t="shared" si="6"/>
        <v>0</v>
      </c>
      <c r="G12" s="58">
        <f t="shared" si="6"/>
        <v>0</v>
      </c>
      <c r="H12" s="58">
        <f t="shared" si="6"/>
        <v>0</v>
      </c>
    </row>
    <row r="13" spans="1:8" ht="25.5" x14ac:dyDescent="0.25">
      <c r="A13" s="55">
        <v>42</v>
      </c>
      <c r="B13" s="56"/>
      <c r="C13" s="57"/>
      <c r="D13" s="26" t="s">
        <v>36</v>
      </c>
      <c r="E13" s="59">
        <v>24180</v>
      </c>
      <c r="F13" s="59"/>
      <c r="G13" s="59"/>
      <c r="H13" s="60"/>
    </row>
    <row r="14" spans="1:8" x14ac:dyDescent="0.25">
      <c r="A14" s="108" t="s">
        <v>90</v>
      </c>
      <c r="B14" s="109"/>
      <c r="C14" s="110"/>
      <c r="D14" s="34" t="s">
        <v>94</v>
      </c>
      <c r="E14" s="59">
        <f t="shared" ref="E14:F14" si="7">SUM(E15,E19)</f>
        <v>32027</v>
      </c>
      <c r="F14" s="59">
        <f t="shared" si="7"/>
        <v>31030</v>
      </c>
      <c r="G14" s="59">
        <f t="shared" ref="G14:H14" si="8">SUM(G15,G19)</f>
        <v>31030</v>
      </c>
      <c r="H14" s="59">
        <f t="shared" si="8"/>
        <v>31030</v>
      </c>
    </row>
    <row r="15" spans="1:8" x14ac:dyDescent="0.25">
      <c r="A15" s="111">
        <v>3</v>
      </c>
      <c r="B15" s="112"/>
      <c r="C15" s="113"/>
      <c r="D15" s="26" t="s">
        <v>10</v>
      </c>
      <c r="E15" s="59">
        <f t="shared" ref="E15:F15" si="9">SUM(E16:E18)</f>
        <v>32027</v>
      </c>
      <c r="F15" s="59">
        <f t="shared" si="9"/>
        <v>31030</v>
      </c>
      <c r="G15" s="59">
        <f t="shared" ref="G15:H15" si="10">SUM(G16:G18)</f>
        <v>31030</v>
      </c>
      <c r="H15" s="59">
        <f t="shared" si="10"/>
        <v>31030</v>
      </c>
    </row>
    <row r="16" spans="1:8" x14ac:dyDescent="0.25">
      <c r="A16" s="114">
        <v>31</v>
      </c>
      <c r="B16" s="115"/>
      <c r="C16" s="116"/>
      <c r="D16" s="26" t="s">
        <v>11</v>
      </c>
      <c r="E16" s="59">
        <v>5933</v>
      </c>
      <c r="F16" s="59">
        <v>9230</v>
      </c>
      <c r="G16" s="59">
        <v>9230</v>
      </c>
      <c r="H16" s="60">
        <v>9230</v>
      </c>
    </row>
    <row r="17" spans="1:8" ht="15" customHeight="1" x14ac:dyDescent="0.25">
      <c r="A17" s="114">
        <v>32</v>
      </c>
      <c r="B17" s="115"/>
      <c r="C17" s="116"/>
      <c r="D17" s="26" t="s">
        <v>27</v>
      </c>
      <c r="E17" s="59">
        <v>26094</v>
      </c>
      <c r="F17" s="59">
        <v>21800</v>
      </c>
      <c r="G17" s="59">
        <v>21800</v>
      </c>
      <c r="H17" s="60">
        <v>21800</v>
      </c>
    </row>
    <row r="18" spans="1:8" ht="15" customHeight="1" x14ac:dyDescent="0.25">
      <c r="A18" s="55">
        <v>34</v>
      </c>
      <c r="B18" s="56"/>
      <c r="C18" s="57"/>
      <c r="D18" s="26" t="s">
        <v>81</v>
      </c>
      <c r="E18" s="59"/>
      <c r="F18" s="59"/>
      <c r="G18" s="59"/>
      <c r="H18" s="60"/>
    </row>
    <row r="19" spans="1:8" ht="23.25" customHeight="1" x14ac:dyDescent="0.25">
      <c r="A19" s="55">
        <v>4</v>
      </c>
      <c r="B19" s="56"/>
      <c r="C19" s="57"/>
      <c r="D19" s="26" t="s">
        <v>12</v>
      </c>
      <c r="E19" s="58">
        <f t="shared" ref="E19:H19" si="11">SUM(E20)</f>
        <v>0</v>
      </c>
      <c r="F19" s="58">
        <f t="shared" si="11"/>
        <v>0</v>
      </c>
      <c r="G19" s="58">
        <f t="shared" si="11"/>
        <v>0</v>
      </c>
      <c r="H19" s="58">
        <f t="shared" si="11"/>
        <v>0</v>
      </c>
    </row>
    <row r="20" spans="1:8" ht="25.5" customHeight="1" x14ac:dyDescent="0.25">
      <c r="A20" s="55">
        <v>42</v>
      </c>
      <c r="B20" s="56"/>
      <c r="C20" s="57"/>
      <c r="D20" s="26" t="s">
        <v>36</v>
      </c>
      <c r="E20" s="59"/>
      <c r="F20" s="59"/>
      <c r="G20" s="59"/>
      <c r="H20" s="60"/>
    </row>
    <row r="21" spans="1:8" ht="15" customHeight="1" x14ac:dyDescent="0.25">
      <c r="A21" s="108" t="s">
        <v>91</v>
      </c>
      <c r="B21" s="109"/>
      <c r="C21" s="110"/>
      <c r="D21" s="34" t="s">
        <v>95</v>
      </c>
      <c r="E21" s="59">
        <f t="shared" ref="E21" si="12">SUM(E22)</f>
        <v>38030</v>
      </c>
      <c r="F21" s="59">
        <f>SUM(F22)</f>
        <v>40066</v>
      </c>
      <c r="G21" s="59">
        <f>SUM(G22)</f>
        <v>40000</v>
      </c>
      <c r="H21" s="59">
        <f>SUM(H22)</f>
        <v>40000</v>
      </c>
    </row>
    <row r="22" spans="1:8" ht="15" customHeight="1" x14ac:dyDescent="0.25">
      <c r="A22" s="111">
        <v>3</v>
      </c>
      <c r="B22" s="112"/>
      <c r="C22" s="113"/>
      <c r="D22" s="26" t="s">
        <v>10</v>
      </c>
      <c r="E22" s="59">
        <f t="shared" ref="E22" si="13">SUM(E23:E26)</f>
        <v>38030</v>
      </c>
      <c r="F22" s="59">
        <f>SUM(F23:F26)</f>
        <v>40066</v>
      </c>
      <c r="G22" s="59">
        <f>SUM(G23:G26)</f>
        <v>40000</v>
      </c>
      <c r="H22" s="59">
        <f>SUM(H23:H26)</f>
        <v>40000</v>
      </c>
    </row>
    <row r="23" spans="1:8" ht="15" customHeight="1" x14ac:dyDescent="0.25">
      <c r="A23" s="114">
        <v>31</v>
      </c>
      <c r="B23" s="115"/>
      <c r="C23" s="116"/>
      <c r="D23" s="26" t="s">
        <v>11</v>
      </c>
      <c r="E23" s="59">
        <v>5000</v>
      </c>
      <c r="F23" s="59">
        <v>5000</v>
      </c>
      <c r="G23" s="59">
        <v>5000</v>
      </c>
      <c r="H23" s="60">
        <v>5000</v>
      </c>
    </row>
    <row r="24" spans="1:8" ht="15" customHeight="1" x14ac:dyDescent="0.25">
      <c r="A24" s="114">
        <v>32</v>
      </c>
      <c r="B24" s="115"/>
      <c r="C24" s="116"/>
      <c r="D24" s="26" t="s">
        <v>27</v>
      </c>
      <c r="E24" s="59">
        <v>12977</v>
      </c>
      <c r="F24" s="59">
        <v>19066</v>
      </c>
      <c r="G24" s="59">
        <v>19000</v>
      </c>
      <c r="H24" s="60">
        <v>19000</v>
      </c>
    </row>
    <row r="25" spans="1:8" ht="15" customHeight="1" x14ac:dyDescent="0.25">
      <c r="A25" s="55">
        <v>34</v>
      </c>
      <c r="B25" s="56"/>
      <c r="C25" s="57"/>
      <c r="D25" s="26" t="s">
        <v>81</v>
      </c>
      <c r="E25" s="59">
        <v>53</v>
      </c>
      <c r="F25" s="59"/>
      <c r="G25" s="59"/>
      <c r="H25" s="60"/>
    </row>
    <row r="26" spans="1:8" ht="34.5" customHeight="1" x14ac:dyDescent="0.25">
      <c r="A26" s="55">
        <v>37</v>
      </c>
      <c r="B26" s="56"/>
      <c r="C26" s="57"/>
      <c r="D26" s="26" t="s">
        <v>88</v>
      </c>
      <c r="E26" s="59">
        <v>20000</v>
      </c>
      <c r="F26" s="59">
        <v>16000</v>
      </c>
      <c r="G26" s="59">
        <v>16000</v>
      </c>
      <c r="H26" s="60">
        <v>16000</v>
      </c>
    </row>
    <row r="27" spans="1:8" ht="30" customHeight="1" x14ac:dyDescent="0.25">
      <c r="A27" s="108" t="s">
        <v>132</v>
      </c>
      <c r="B27" s="109"/>
      <c r="C27" s="110"/>
      <c r="D27" s="34" t="s">
        <v>133</v>
      </c>
      <c r="E27" s="58">
        <f t="shared" ref="E27:H28" si="14">SUM(E28)</f>
        <v>2518.6</v>
      </c>
      <c r="F27" s="58">
        <f t="shared" si="14"/>
        <v>0</v>
      </c>
      <c r="G27" s="58">
        <f t="shared" si="14"/>
        <v>0</v>
      </c>
      <c r="H27" s="58">
        <f t="shared" si="14"/>
        <v>0</v>
      </c>
    </row>
    <row r="28" spans="1:8" ht="21" customHeight="1" x14ac:dyDescent="0.25">
      <c r="A28" s="111">
        <v>3</v>
      </c>
      <c r="B28" s="112"/>
      <c r="C28" s="113"/>
      <c r="D28" s="26" t="s">
        <v>10</v>
      </c>
      <c r="E28" s="58">
        <f t="shared" si="14"/>
        <v>2518.6</v>
      </c>
      <c r="F28" s="58">
        <f t="shared" si="14"/>
        <v>0</v>
      </c>
      <c r="G28" s="58">
        <f t="shared" si="14"/>
        <v>0</v>
      </c>
      <c r="H28" s="58">
        <f t="shared" si="14"/>
        <v>0</v>
      </c>
    </row>
    <row r="29" spans="1:8" ht="43.5" customHeight="1" x14ac:dyDescent="0.25">
      <c r="A29" s="55">
        <v>37</v>
      </c>
      <c r="B29" s="56"/>
      <c r="C29" s="57"/>
      <c r="D29" s="26" t="s">
        <v>88</v>
      </c>
      <c r="E29" s="59">
        <v>2518.6</v>
      </c>
      <c r="F29" s="59">
        <v>0</v>
      </c>
      <c r="G29" s="59">
        <v>0</v>
      </c>
      <c r="H29" s="60">
        <v>0</v>
      </c>
    </row>
    <row r="30" spans="1:8" ht="15" customHeight="1" x14ac:dyDescent="0.25">
      <c r="A30" s="108" t="s">
        <v>92</v>
      </c>
      <c r="B30" s="109"/>
      <c r="C30" s="110"/>
      <c r="D30" s="34" t="s">
        <v>96</v>
      </c>
      <c r="E30" s="59">
        <f t="shared" ref="E30" si="15">SUM(E31)</f>
        <v>531200</v>
      </c>
      <c r="F30" s="59">
        <f>SUM(F31)</f>
        <v>552570.26</v>
      </c>
      <c r="G30" s="59">
        <f>SUM(G31)</f>
        <v>560000</v>
      </c>
      <c r="H30" s="59">
        <f>SUM(H31)</f>
        <v>560000</v>
      </c>
    </row>
    <row r="31" spans="1:8" ht="15" customHeight="1" x14ac:dyDescent="0.25">
      <c r="A31" s="111">
        <v>3</v>
      </c>
      <c r="B31" s="112"/>
      <c r="C31" s="113"/>
      <c r="D31" s="26" t="s">
        <v>10</v>
      </c>
      <c r="E31" s="59">
        <f t="shared" ref="E31" si="16">SUM(E32:E34)</f>
        <v>531200</v>
      </c>
      <c r="F31" s="59">
        <f>SUM(F32:F34)</f>
        <v>552570.26</v>
      </c>
      <c r="G31" s="59">
        <f>SUM(G32:G34)</f>
        <v>560000</v>
      </c>
      <c r="H31" s="59">
        <f>SUM(H32:H34)</f>
        <v>560000</v>
      </c>
    </row>
    <row r="32" spans="1:8" ht="15" customHeight="1" x14ac:dyDescent="0.25">
      <c r="A32" s="114">
        <v>31</v>
      </c>
      <c r="B32" s="115"/>
      <c r="C32" s="116"/>
      <c r="D32" s="26" t="s">
        <v>11</v>
      </c>
      <c r="E32" s="59">
        <v>435655</v>
      </c>
      <c r="F32" s="59">
        <v>461244</v>
      </c>
      <c r="G32" s="59">
        <v>446137</v>
      </c>
      <c r="H32" s="60">
        <v>446137</v>
      </c>
    </row>
    <row r="33" spans="1:8" ht="15" customHeight="1" x14ac:dyDescent="0.25">
      <c r="A33" s="114">
        <v>32</v>
      </c>
      <c r="B33" s="115"/>
      <c r="C33" s="116"/>
      <c r="D33" s="26" t="s">
        <v>27</v>
      </c>
      <c r="E33" s="59">
        <v>93772</v>
      </c>
      <c r="F33" s="59">
        <v>90646.26</v>
      </c>
      <c r="G33" s="59">
        <v>113183</v>
      </c>
      <c r="H33" s="60">
        <v>113183</v>
      </c>
    </row>
    <row r="34" spans="1:8" ht="21" customHeight="1" x14ac:dyDescent="0.25">
      <c r="A34" s="55">
        <v>34</v>
      </c>
      <c r="B34" s="56"/>
      <c r="C34" s="57"/>
      <c r="D34" s="26" t="s">
        <v>81</v>
      </c>
      <c r="E34" s="59">
        <v>1773</v>
      </c>
      <c r="F34" s="59">
        <v>680</v>
      </c>
      <c r="G34" s="59">
        <v>680</v>
      </c>
      <c r="H34" s="59">
        <v>680</v>
      </c>
    </row>
    <row r="35" spans="1:8" ht="18" customHeight="1" x14ac:dyDescent="0.25">
      <c r="A35" s="108" t="s">
        <v>122</v>
      </c>
      <c r="B35" s="109"/>
      <c r="C35" s="110"/>
      <c r="D35" s="34" t="s">
        <v>96</v>
      </c>
      <c r="E35" s="58">
        <f t="shared" ref="E35:F35" si="17">SUM(E36,E38)</f>
        <v>929.06</v>
      </c>
      <c r="F35" s="58">
        <f t="shared" si="17"/>
        <v>1024.06</v>
      </c>
      <c r="G35" s="58">
        <f t="shared" ref="G35:H35" si="18">SUM(G36,G38)</f>
        <v>0</v>
      </c>
      <c r="H35" s="58">
        <f t="shared" si="18"/>
        <v>0</v>
      </c>
    </row>
    <row r="36" spans="1:8" ht="16.5" customHeight="1" x14ac:dyDescent="0.25">
      <c r="A36" s="111">
        <v>3</v>
      </c>
      <c r="B36" s="112"/>
      <c r="C36" s="113"/>
      <c r="D36" s="26" t="s">
        <v>10</v>
      </c>
      <c r="E36" s="58">
        <f t="shared" ref="E36:H36" si="19">SUM(E37)</f>
        <v>0</v>
      </c>
      <c r="F36" s="58">
        <f t="shared" si="19"/>
        <v>0</v>
      </c>
      <c r="G36" s="58">
        <f t="shared" si="19"/>
        <v>0</v>
      </c>
      <c r="H36" s="58">
        <f t="shared" si="19"/>
        <v>0</v>
      </c>
    </row>
    <row r="37" spans="1:8" ht="15.75" customHeight="1" x14ac:dyDescent="0.25">
      <c r="A37" s="114">
        <v>32</v>
      </c>
      <c r="B37" s="115"/>
      <c r="C37" s="116"/>
      <c r="D37" s="26" t="s">
        <v>27</v>
      </c>
      <c r="E37" s="59"/>
      <c r="F37" s="59"/>
      <c r="G37" s="59"/>
      <c r="H37" s="59"/>
    </row>
    <row r="38" spans="1:8" ht="22.5" customHeight="1" x14ac:dyDescent="0.25">
      <c r="A38" s="55">
        <v>4</v>
      </c>
      <c r="B38" s="56"/>
      <c r="C38" s="57"/>
      <c r="D38" s="26" t="s">
        <v>12</v>
      </c>
      <c r="E38" s="58">
        <f t="shared" ref="E38:H38" si="20">SUM(E39)</f>
        <v>929.06</v>
      </c>
      <c r="F38" s="58">
        <f t="shared" si="20"/>
        <v>1024.06</v>
      </c>
      <c r="G38" s="58">
        <f t="shared" si="20"/>
        <v>0</v>
      </c>
      <c r="H38" s="58">
        <f t="shared" si="20"/>
        <v>0</v>
      </c>
    </row>
    <row r="39" spans="1:8" ht="33.75" customHeight="1" x14ac:dyDescent="0.25">
      <c r="A39" s="55">
        <v>42</v>
      </c>
      <c r="B39" s="56"/>
      <c r="C39" s="57"/>
      <c r="D39" s="26" t="s">
        <v>36</v>
      </c>
      <c r="E39" s="58">
        <v>929.06</v>
      </c>
      <c r="F39" s="58">
        <v>1024.06</v>
      </c>
      <c r="G39" s="58"/>
      <c r="H39" s="58"/>
    </row>
    <row r="40" spans="1:8" ht="15.75" customHeight="1" x14ac:dyDescent="0.25">
      <c r="A40" s="108" t="s">
        <v>123</v>
      </c>
      <c r="B40" s="109"/>
      <c r="C40" s="110"/>
      <c r="D40" s="26" t="s">
        <v>124</v>
      </c>
      <c r="E40" s="58">
        <f t="shared" ref="E40" si="21">SUM(E41,E43)</f>
        <v>26210</v>
      </c>
      <c r="F40" s="58">
        <f>SUM(F41,F43)</f>
        <v>500</v>
      </c>
      <c r="G40" s="58">
        <f t="shared" ref="G40:H40" si="22">SUM(G41,G43)</f>
        <v>0</v>
      </c>
      <c r="H40" s="58">
        <f t="shared" si="22"/>
        <v>0</v>
      </c>
    </row>
    <row r="41" spans="1:8" ht="15.75" customHeight="1" x14ac:dyDescent="0.25">
      <c r="A41" s="111">
        <v>3</v>
      </c>
      <c r="B41" s="112"/>
      <c r="C41" s="113"/>
      <c r="D41" s="26" t="s">
        <v>10</v>
      </c>
      <c r="E41" s="58">
        <f t="shared" ref="E41:H41" si="23">SUM(E42)</f>
        <v>1210</v>
      </c>
      <c r="F41" s="58">
        <f t="shared" si="23"/>
        <v>0</v>
      </c>
      <c r="G41" s="58">
        <f t="shared" si="23"/>
        <v>0</v>
      </c>
      <c r="H41" s="58">
        <f t="shared" si="23"/>
        <v>0</v>
      </c>
    </row>
    <row r="42" spans="1:8" ht="15.75" customHeight="1" x14ac:dyDescent="0.25">
      <c r="A42" s="114">
        <v>32</v>
      </c>
      <c r="B42" s="115"/>
      <c r="C42" s="116"/>
      <c r="D42" s="26" t="s">
        <v>27</v>
      </c>
      <c r="E42" s="59">
        <v>1210</v>
      </c>
      <c r="F42" s="59"/>
      <c r="G42" s="59"/>
      <c r="H42" s="59"/>
    </row>
    <row r="43" spans="1:8" ht="27" customHeight="1" x14ac:dyDescent="0.25">
      <c r="A43" s="55">
        <v>4</v>
      </c>
      <c r="B43" s="56"/>
      <c r="C43" s="57"/>
      <c r="D43" s="26" t="s">
        <v>12</v>
      </c>
      <c r="E43" s="58">
        <f t="shared" ref="E43:H43" si="24">SUM(E44)</f>
        <v>25000</v>
      </c>
      <c r="F43" s="58">
        <f t="shared" si="24"/>
        <v>500</v>
      </c>
      <c r="G43" s="58">
        <f t="shared" si="24"/>
        <v>0</v>
      </c>
      <c r="H43" s="58">
        <f t="shared" si="24"/>
        <v>0</v>
      </c>
    </row>
    <row r="44" spans="1:8" ht="27" customHeight="1" x14ac:dyDescent="0.25">
      <c r="A44" s="55">
        <v>42</v>
      </c>
      <c r="B44" s="56"/>
      <c r="C44" s="57"/>
      <c r="D44" s="26" t="s">
        <v>36</v>
      </c>
      <c r="E44" s="59">
        <v>25000</v>
      </c>
      <c r="F44" s="59">
        <v>500</v>
      </c>
      <c r="G44" s="59"/>
      <c r="H44" s="59"/>
    </row>
    <row r="45" spans="1:8" ht="27" customHeight="1" x14ac:dyDescent="0.25">
      <c r="A45" s="108" t="s">
        <v>134</v>
      </c>
      <c r="B45" s="109"/>
      <c r="C45" s="110"/>
      <c r="D45" s="26" t="s">
        <v>135</v>
      </c>
      <c r="E45" s="58">
        <f t="shared" ref="E45:F45" si="25">SUM(E46,E48)</f>
        <v>2474.2000000000003</v>
      </c>
      <c r="F45" s="58">
        <f t="shared" si="25"/>
        <v>290.8</v>
      </c>
      <c r="G45" s="58">
        <f t="shared" ref="G45:H45" si="26">SUM(G46,G48)</f>
        <v>0</v>
      </c>
      <c r="H45" s="58">
        <f t="shared" si="26"/>
        <v>0</v>
      </c>
    </row>
    <row r="46" spans="1:8" ht="27" customHeight="1" x14ac:dyDescent="0.25">
      <c r="A46" s="111">
        <v>3</v>
      </c>
      <c r="B46" s="112"/>
      <c r="C46" s="113"/>
      <c r="D46" s="26" t="s">
        <v>10</v>
      </c>
      <c r="E46" s="58">
        <f t="shared" ref="E46:H46" si="27">SUM(E47)</f>
        <v>297.3</v>
      </c>
      <c r="F46" s="58">
        <f t="shared" si="27"/>
        <v>0</v>
      </c>
      <c r="G46" s="58">
        <f t="shared" si="27"/>
        <v>0</v>
      </c>
      <c r="H46" s="58">
        <f t="shared" si="27"/>
        <v>0</v>
      </c>
    </row>
    <row r="47" spans="1:8" ht="27" customHeight="1" x14ac:dyDescent="0.25">
      <c r="A47" s="114">
        <v>32</v>
      </c>
      <c r="B47" s="115"/>
      <c r="C47" s="116"/>
      <c r="D47" s="26" t="s">
        <v>27</v>
      </c>
      <c r="E47" s="58">
        <v>297.3</v>
      </c>
      <c r="F47" s="58"/>
      <c r="G47" s="58"/>
      <c r="H47" s="58"/>
    </row>
    <row r="48" spans="1:8" ht="27" customHeight="1" x14ac:dyDescent="0.25">
      <c r="A48" s="55">
        <v>4</v>
      </c>
      <c r="B48" s="56"/>
      <c r="C48" s="57"/>
      <c r="D48" s="26" t="s">
        <v>12</v>
      </c>
      <c r="E48" s="58">
        <f t="shared" ref="E48:H48" si="28">SUM(E49)</f>
        <v>2176.9</v>
      </c>
      <c r="F48" s="58">
        <f t="shared" si="28"/>
        <v>290.8</v>
      </c>
      <c r="G48" s="58">
        <f t="shared" si="28"/>
        <v>0</v>
      </c>
      <c r="H48" s="58">
        <f t="shared" si="28"/>
        <v>0</v>
      </c>
    </row>
    <row r="49" spans="1:8" ht="27" customHeight="1" x14ac:dyDescent="0.25">
      <c r="A49" s="55">
        <v>42</v>
      </c>
      <c r="B49" s="56"/>
      <c r="C49" s="57"/>
      <c r="D49" s="26" t="s">
        <v>36</v>
      </c>
      <c r="E49" s="58">
        <v>2176.9</v>
      </c>
      <c r="F49" s="58">
        <v>290.8</v>
      </c>
      <c r="G49" s="58"/>
      <c r="H49" s="58"/>
    </row>
    <row r="50" spans="1:8" ht="45.75" customHeight="1" x14ac:dyDescent="0.25">
      <c r="A50" s="108" t="s">
        <v>125</v>
      </c>
      <c r="B50" s="109"/>
      <c r="C50" s="110"/>
      <c r="D50" s="83" t="s">
        <v>126</v>
      </c>
      <c r="E50" s="58">
        <f t="shared" ref="E50:H50" si="29">SUM(E51)</f>
        <v>0</v>
      </c>
      <c r="F50" s="58">
        <f t="shared" si="29"/>
        <v>0</v>
      </c>
      <c r="G50" s="58">
        <f t="shared" si="29"/>
        <v>0</v>
      </c>
      <c r="H50" s="58">
        <f t="shared" si="29"/>
        <v>0</v>
      </c>
    </row>
    <row r="51" spans="1:8" ht="27" customHeight="1" x14ac:dyDescent="0.25">
      <c r="A51" s="111">
        <v>3</v>
      </c>
      <c r="B51" s="112"/>
      <c r="C51" s="113"/>
      <c r="D51" s="26" t="s">
        <v>10</v>
      </c>
      <c r="E51" s="58">
        <f t="shared" ref="E51:H51" si="30">SUM(E52)</f>
        <v>0</v>
      </c>
      <c r="F51" s="58">
        <f t="shared" si="30"/>
        <v>0</v>
      </c>
      <c r="G51" s="58">
        <f t="shared" si="30"/>
        <v>0</v>
      </c>
      <c r="H51" s="58">
        <f t="shared" si="30"/>
        <v>0</v>
      </c>
    </row>
    <row r="52" spans="1:8" ht="27" customHeight="1" x14ac:dyDescent="0.25">
      <c r="A52" s="114">
        <v>32</v>
      </c>
      <c r="B52" s="115"/>
      <c r="C52" s="116"/>
      <c r="D52" s="26" t="s">
        <v>27</v>
      </c>
      <c r="E52" s="59"/>
      <c r="F52" s="59"/>
      <c r="G52" s="59"/>
      <c r="H52" s="59"/>
    </row>
    <row r="53" spans="1:8" ht="54" customHeight="1" x14ac:dyDescent="0.25">
      <c r="A53" s="117" t="s">
        <v>101</v>
      </c>
      <c r="B53" s="118"/>
      <c r="C53" s="119"/>
      <c r="D53" s="27" t="s">
        <v>102</v>
      </c>
      <c r="E53" s="63">
        <f t="shared" ref="E53:F53" si="31">SUM(E54,E59,E65,E69)</f>
        <v>25946</v>
      </c>
      <c r="F53" s="63">
        <f t="shared" si="31"/>
        <v>58146</v>
      </c>
      <c r="G53" s="63">
        <f t="shared" ref="G53:H53" si="32">SUM(G54,G59,G65,G69)</f>
        <v>58146</v>
      </c>
      <c r="H53" s="63">
        <f t="shared" si="32"/>
        <v>58146</v>
      </c>
    </row>
    <row r="54" spans="1:8" ht="53.25" customHeight="1" x14ac:dyDescent="0.25">
      <c r="A54" s="117" t="s">
        <v>99</v>
      </c>
      <c r="B54" s="118"/>
      <c r="C54" s="119"/>
      <c r="D54" s="27" t="s">
        <v>100</v>
      </c>
      <c r="E54" s="63">
        <f t="shared" ref="E54" si="33">SUM(E55)</f>
        <v>12800</v>
      </c>
      <c r="F54" s="63">
        <f t="shared" ref="F54:H55" si="34">SUM(F55)</f>
        <v>45000</v>
      </c>
      <c r="G54" s="63">
        <f t="shared" si="34"/>
        <v>45000</v>
      </c>
      <c r="H54" s="63">
        <f t="shared" si="34"/>
        <v>45000</v>
      </c>
    </row>
    <row r="55" spans="1:8" ht="15" customHeight="1" x14ac:dyDescent="0.25">
      <c r="A55" s="108" t="s">
        <v>92</v>
      </c>
      <c r="B55" s="109"/>
      <c r="C55" s="110"/>
      <c r="D55" s="34" t="s">
        <v>96</v>
      </c>
      <c r="E55" s="59">
        <f>SUM(E56)</f>
        <v>12800</v>
      </c>
      <c r="F55" s="59">
        <f t="shared" si="34"/>
        <v>45000</v>
      </c>
      <c r="G55" s="59">
        <f t="shared" si="34"/>
        <v>45000</v>
      </c>
      <c r="H55" s="59">
        <f t="shared" si="34"/>
        <v>45000</v>
      </c>
    </row>
    <row r="56" spans="1:8" x14ac:dyDescent="0.25">
      <c r="A56" s="111">
        <v>3</v>
      </c>
      <c r="B56" s="112"/>
      <c r="C56" s="113"/>
      <c r="D56" s="26" t="s">
        <v>10</v>
      </c>
      <c r="E56" s="59">
        <f t="shared" ref="E56" si="35">SUM(E57:E58)</f>
        <v>12800</v>
      </c>
      <c r="F56" s="59">
        <f>SUM(F57:F58)</f>
        <v>45000</v>
      </c>
      <c r="G56" s="59">
        <f>SUM(G57:G58)</f>
        <v>45000</v>
      </c>
      <c r="H56" s="59">
        <f>SUM(H57:H58)</f>
        <v>45000</v>
      </c>
    </row>
    <row r="57" spans="1:8" x14ac:dyDescent="0.25">
      <c r="A57" s="53">
        <v>31</v>
      </c>
      <c r="B57" s="54"/>
      <c r="C57" s="26"/>
      <c r="D57" s="26" t="s">
        <v>11</v>
      </c>
      <c r="E57" s="59"/>
      <c r="F57" s="59">
        <v>19850</v>
      </c>
      <c r="G57" s="59">
        <v>19850</v>
      </c>
      <c r="H57" s="60">
        <v>19850</v>
      </c>
    </row>
    <row r="58" spans="1:8" x14ac:dyDescent="0.25">
      <c r="A58" s="114">
        <v>32</v>
      </c>
      <c r="B58" s="115"/>
      <c r="C58" s="116"/>
      <c r="D58" s="26" t="s">
        <v>27</v>
      </c>
      <c r="E58" s="59">
        <v>12800</v>
      </c>
      <c r="F58" s="59">
        <v>25150</v>
      </c>
      <c r="G58" s="59">
        <v>25150</v>
      </c>
      <c r="H58" s="60">
        <v>25150</v>
      </c>
    </row>
    <row r="59" spans="1:8" ht="51" customHeight="1" x14ac:dyDescent="0.25">
      <c r="A59" s="117" t="s">
        <v>97</v>
      </c>
      <c r="B59" s="118"/>
      <c r="C59" s="119"/>
      <c r="D59" s="27" t="s">
        <v>98</v>
      </c>
      <c r="E59" s="63">
        <f t="shared" ref="E59" si="36">SUM(E60)</f>
        <v>4646</v>
      </c>
      <c r="F59" s="63">
        <f>SUM(F60)</f>
        <v>4646</v>
      </c>
      <c r="G59" s="63">
        <f>SUM(G60)</f>
        <v>4646</v>
      </c>
      <c r="H59" s="70">
        <f>SUM(H60)</f>
        <v>4646</v>
      </c>
    </row>
    <row r="60" spans="1:8" ht="38.25" customHeight="1" x14ac:dyDescent="0.25">
      <c r="A60" s="111" t="s">
        <v>89</v>
      </c>
      <c r="B60" s="112"/>
      <c r="C60" s="113"/>
      <c r="D60" s="26" t="s">
        <v>93</v>
      </c>
      <c r="E60" s="59">
        <f t="shared" ref="E60" si="37">SUM(E61,E63)</f>
        <v>4646</v>
      </c>
      <c r="F60" s="59">
        <f>SUM(F61,F63)</f>
        <v>4646</v>
      </c>
      <c r="G60" s="59">
        <f>SUM(G61,G63)</f>
        <v>4646</v>
      </c>
      <c r="H60" s="60">
        <f>SUM(H61,H63)</f>
        <v>4646</v>
      </c>
    </row>
    <row r="61" spans="1:8" x14ac:dyDescent="0.25">
      <c r="A61" s="55">
        <v>3</v>
      </c>
      <c r="B61" s="56"/>
      <c r="C61" s="57"/>
      <c r="D61" s="26" t="s">
        <v>10</v>
      </c>
      <c r="E61" s="59">
        <f t="shared" ref="E61" si="38">SUM(E62)</f>
        <v>2756.5</v>
      </c>
      <c r="F61" s="59">
        <f>SUM(F62)</f>
        <v>3646</v>
      </c>
      <c r="G61" s="59">
        <f>SUM(G62)</f>
        <v>3646</v>
      </c>
      <c r="H61" s="60">
        <f>SUM(H62)</f>
        <v>3646</v>
      </c>
    </row>
    <row r="62" spans="1:8" x14ac:dyDescent="0.25">
      <c r="A62" s="55">
        <v>32</v>
      </c>
      <c r="B62" s="56"/>
      <c r="C62" s="57"/>
      <c r="D62" s="26" t="s">
        <v>27</v>
      </c>
      <c r="E62" s="59">
        <v>2756.5</v>
      </c>
      <c r="F62" s="59">
        <v>3646</v>
      </c>
      <c r="G62" s="59">
        <v>3646</v>
      </c>
      <c r="H62" s="60">
        <v>3646</v>
      </c>
    </row>
    <row r="63" spans="1:8" ht="25.5" x14ac:dyDescent="0.25">
      <c r="A63" s="55">
        <v>4</v>
      </c>
      <c r="B63" s="56"/>
      <c r="C63" s="57"/>
      <c r="D63" s="26" t="s">
        <v>12</v>
      </c>
      <c r="E63" s="59">
        <f t="shared" ref="E63" si="39">SUM(E64)</f>
        <v>1889.5</v>
      </c>
      <c r="F63" s="59">
        <f>SUM(F64)</f>
        <v>1000</v>
      </c>
      <c r="G63" s="59">
        <f>SUM(G64)</f>
        <v>1000</v>
      </c>
      <c r="H63" s="60">
        <f>SUM(H64)</f>
        <v>1000</v>
      </c>
    </row>
    <row r="64" spans="1:8" ht="25.5" x14ac:dyDescent="0.25">
      <c r="A64" s="55">
        <v>42</v>
      </c>
      <c r="B64" s="56"/>
      <c r="C64" s="57"/>
      <c r="D64" s="26" t="s">
        <v>36</v>
      </c>
      <c r="E64" s="59">
        <v>1889.5</v>
      </c>
      <c r="F64" s="59">
        <v>1000</v>
      </c>
      <c r="G64" s="59">
        <v>1000</v>
      </c>
      <c r="H64" s="60">
        <v>1000</v>
      </c>
    </row>
    <row r="65" spans="1:8" ht="38.25" x14ac:dyDescent="0.25">
      <c r="A65" s="117" t="s">
        <v>114</v>
      </c>
      <c r="B65" s="118"/>
      <c r="C65" s="119"/>
      <c r="D65" s="27" t="s">
        <v>115</v>
      </c>
      <c r="E65" s="69">
        <f t="shared" ref="E65:H65" si="40">SUM(E66)</f>
        <v>0</v>
      </c>
      <c r="F65" s="69">
        <f t="shared" si="40"/>
        <v>0</v>
      </c>
      <c r="G65" s="69">
        <f t="shared" si="40"/>
        <v>0</v>
      </c>
      <c r="H65" s="69">
        <f t="shared" si="40"/>
        <v>0</v>
      </c>
    </row>
    <row r="66" spans="1:8" x14ac:dyDescent="0.25">
      <c r="A66" s="111" t="s">
        <v>89</v>
      </c>
      <c r="B66" s="112"/>
      <c r="C66" s="113"/>
      <c r="D66" s="26" t="s">
        <v>93</v>
      </c>
      <c r="E66" s="58">
        <f t="shared" ref="E66:H66" si="41">SUM(E67)</f>
        <v>0</v>
      </c>
      <c r="F66" s="58">
        <f t="shared" si="41"/>
        <v>0</v>
      </c>
      <c r="G66" s="58">
        <f t="shared" si="41"/>
        <v>0</v>
      </c>
      <c r="H66" s="58">
        <f t="shared" si="41"/>
        <v>0</v>
      </c>
    </row>
    <row r="67" spans="1:8" x14ac:dyDescent="0.25">
      <c r="A67" s="111">
        <v>3</v>
      </c>
      <c r="B67" s="112"/>
      <c r="C67" s="113"/>
      <c r="D67" s="26" t="s">
        <v>10</v>
      </c>
      <c r="E67" s="58">
        <f t="shared" ref="E67:H67" si="42">SUM(E68)</f>
        <v>0</v>
      </c>
      <c r="F67" s="58">
        <f t="shared" si="42"/>
        <v>0</v>
      </c>
      <c r="G67" s="58">
        <f t="shared" si="42"/>
        <v>0</v>
      </c>
      <c r="H67" s="58">
        <f t="shared" si="42"/>
        <v>0</v>
      </c>
    </row>
    <row r="68" spans="1:8" x14ac:dyDescent="0.25">
      <c r="A68" s="114">
        <v>32</v>
      </c>
      <c r="B68" s="115"/>
      <c r="C68" s="116"/>
      <c r="D68" s="26" t="s">
        <v>27</v>
      </c>
      <c r="E68" s="59"/>
      <c r="F68" s="59"/>
      <c r="G68" s="59"/>
      <c r="H68" s="60"/>
    </row>
    <row r="69" spans="1:8" ht="51" customHeight="1" x14ac:dyDescent="0.25">
      <c r="A69" s="117" t="s">
        <v>106</v>
      </c>
      <c r="B69" s="118"/>
      <c r="C69" s="119"/>
      <c r="D69" s="27" t="s">
        <v>107</v>
      </c>
      <c r="E69" s="63">
        <f t="shared" ref="E69:H70" si="43">SUM(E70)</f>
        <v>8500</v>
      </c>
      <c r="F69" s="63">
        <f>SUM(F70)</f>
        <v>8500</v>
      </c>
      <c r="G69" s="63">
        <f>SUM(G70)</f>
        <v>8500</v>
      </c>
      <c r="H69" s="70">
        <f>SUM(H70)</f>
        <v>8500</v>
      </c>
    </row>
    <row r="70" spans="1:8" ht="38.25" customHeight="1" x14ac:dyDescent="0.25">
      <c r="A70" s="120" t="s">
        <v>89</v>
      </c>
      <c r="B70" s="121"/>
      <c r="C70" s="122"/>
      <c r="D70" s="26" t="s">
        <v>93</v>
      </c>
      <c r="E70" s="59">
        <f t="shared" si="43"/>
        <v>8500</v>
      </c>
      <c r="F70" s="59">
        <f t="shared" si="43"/>
        <v>8500</v>
      </c>
      <c r="G70" s="59">
        <f t="shared" si="43"/>
        <v>8500</v>
      </c>
      <c r="H70" s="60">
        <f t="shared" si="43"/>
        <v>8500</v>
      </c>
    </row>
    <row r="71" spans="1:8" x14ac:dyDescent="0.25">
      <c r="A71" s="55">
        <v>3</v>
      </c>
      <c r="B71" s="56"/>
      <c r="C71" s="57"/>
      <c r="D71" s="26" t="s">
        <v>10</v>
      </c>
      <c r="E71" s="59">
        <f t="shared" ref="E71" si="44">SUM(E72)</f>
        <v>8500</v>
      </c>
      <c r="F71" s="59">
        <f>SUM(F72)</f>
        <v>8500</v>
      </c>
      <c r="G71" s="59">
        <f>SUM(G72)</f>
        <v>8500</v>
      </c>
      <c r="H71" s="60">
        <f>SUM(H72)</f>
        <v>8500</v>
      </c>
    </row>
    <row r="72" spans="1:8" x14ac:dyDescent="0.25">
      <c r="A72" s="55">
        <v>32</v>
      </c>
      <c r="B72" s="56"/>
      <c r="C72" s="57"/>
      <c r="D72" s="26" t="s">
        <v>27</v>
      </c>
      <c r="E72" s="59">
        <v>8500</v>
      </c>
      <c r="F72" s="59">
        <v>8500</v>
      </c>
      <c r="G72" s="59">
        <v>8500</v>
      </c>
      <c r="H72" s="60">
        <v>8500</v>
      </c>
    </row>
    <row r="73" spans="1:8" ht="25.5" x14ac:dyDescent="0.25">
      <c r="A73" s="117" t="s">
        <v>116</v>
      </c>
      <c r="B73" s="118"/>
      <c r="C73" s="119"/>
      <c r="D73" s="27" t="s">
        <v>117</v>
      </c>
      <c r="E73" s="58">
        <f t="shared" ref="E73:H73" si="45">SUM(E74)</f>
        <v>0</v>
      </c>
      <c r="F73" s="58">
        <f t="shared" si="45"/>
        <v>0</v>
      </c>
      <c r="G73" s="58">
        <f t="shared" si="45"/>
        <v>0</v>
      </c>
      <c r="H73" s="58">
        <f t="shared" si="45"/>
        <v>0</v>
      </c>
    </row>
    <row r="74" spans="1:8" ht="54.75" customHeight="1" x14ac:dyDescent="0.25">
      <c r="A74" s="117" t="s">
        <v>118</v>
      </c>
      <c r="B74" s="118"/>
      <c r="C74" s="119"/>
      <c r="D74" s="27" t="s">
        <v>119</v>
      </c>
      <c r="E74" s="63">
        <f t="shared" ref="E74:E75" si="46">SUM(E75)</f>
        <v>0</v>
      </c>
      <c r="F74" s="63">
        <f>SUM(F75)</f>
        <v>0</v>
      </c>
      <c r="G74" s="63">
        <f>SUM(G75)</f>
        <v>0</v>
      </c>
      <c r="H74" s="63">
        <f>SUM(H75)</f>
        <v>0</v>
      </c>
    </row>
    <row r="75" spans="1:8" ht="28.5" customHeight="1" x14ac:dyDescent="0.25">
      <c r="A75" s="108" t="s">
        <v>120</v>
      </c>
      <c r="B75" s="109"/>
      <c r="C75" s="110"/>
      <c r="D75" s="34" t="s">
        <v>121</v>
      </c>
      <c r="E75" s="59">
        <f t="shared" si="46"/>
        <v>0</v>
      </c>
      <c r="F75" s="59">
        <f t="shared" ref="F75:H75" si="47">SUM(F76)</f>
        <v>0</v>
      </c>
      <c r="G75" s="59">
        <f t="shared" si="47"/>
        <v>0</v>
      </c>
      <c r="H75" s="59">
        <f t="shared" si="47"/>
        <v>0</v>
      </c>
    </row>
    <row r="76" spans="1:8" ht="15" customHeight="1" x14ac:dyDescent="0.25">
      <c r="A76" s="111">
        <v>3</v>
      </c>
      <c r="B76" s="112"/>
      <c r="C76" s="113"/>
      <c r="D76" s="26" t="s">
        <v>10</v>
      </c>
      <c r="E76" s="59">
        <f t="shared" ref="E76" si="48">SUM(E77)</f>
        <v>0</v>
      </c>
      <c r="F76" s="59">
        <f>SUM(F77)</f>
        <v>0</v>
      </c>
      <c r="G76" s="59">
        <f>SUM(G77)</f>
        <v>0</v>
      </c>
      <c r="H76" s="59">
        <f>SUM(H77)</f>
        <v>0</v>
      </c>
    </row>
    <row r="77" spans="1:8" ht="15" customHeight="1" x14ac:dyDescent="0.25">
      <c r="A77" s="53">
        <v>32</v>
      </c>
      <c r="B77" s="54"/>
      <c r="C77" s="26"/>
      <c r="D77" s="26" t="s">
        <v>27</v>
      </c>
      <c r="E77" s="59"/>
      <c r="F77" s="59">
        <v>0</v>
      </c>
      <c r="G77" s="59">
        <v>0</v>
      </c>
      <c r="H77" s="60">
        <v>0</v>
      </c>
    </row>
    <row r="79" spans="1:8" x14ac:dyDescent="0.25">
      <c r="E79" s="80"/>
      <c r="F79" s="80"/>
      <c r="G79" s="80"/>
      <c r="H79" s="80"/>
    </row>
  </sheetData>
  <mergeCells count="52">
    <mergeCell ref="A6:C6"/>
    <mergeCell ref="A7:C7"/>
    <mergeCell ref="A1:H1"/>
    <mergeCell ref="A3:H3"/>
    <mergeCell ref="A5:C5"/>
    <mergeCell ref="A8:C8"/>
    <mergeCell ref="A9:C9"/>
    <mergeCell ref="A11:C11"/>
    <mergeCell ref="A10:C10"/>
    <mergeCell ref="A58:C58"/>
    <mergeCell ref="A14:C14"/>
    <mergeCell ref="A15:C15"/>
    <mergeCell ref="A16:C16"/>
    <mergeCell ref="A21:C21"/>
    <mergeCell ref="A22:C22"/>
    <mergeCell ref="A23:C23"/>
    <mergeCell ref="A24:C24"/>
    <mergeCell ref="A30:C30"/>
    <mergeCell ref="A31:C31"/>
    <mergeCell ref="A32:C32"/>
    <mergeCell ref="A33:C33"/>
    <mergeCell ref="A17:C17"/>
    <mergeCell ref="A55:C55"/>
    <mergeCell ref="A56:C56"/>
    <mergeCell ref="A75:C75"/>
    <mergeCell ref="A53:C53"/>
    <mergeCell ref="A54:C54"/>
    <mergeCell ref="A74:C74"/>
    <mergeCell ref="A35:C35"/>
    <mergeCell ref="A36:C36"/>
    <mergeCell ref="A37:C37"/>
    <mergeCell ref="A40:C40"/>
    <mergeCell ref="A41:C41"/>
    <mergeCell ref="A42:C42"/>
    <mergeCell ref="A50:C50"/>
    <mergeCell ref="A51:C51"/>
    <mergeCell ref="A52:C52"/>
    <mergeCell ref="A76:C76"/>
    <mergeCell ref="A59:C59"/>
    <mergeCell ref="A60:C60"/>
    <mergeCell ref="A65:C65"/>
    <mergeCell ref="A66:C66"/>
    <mergeCell ref="A67:C67"/>
    <mergeCell ref="A68:C68"/>
    <mergeCell ref="A69:C69"/>
    <mergeCell ref="A70:C70"/>
    <mergeCell ref="A73:C73"/>
    <mergeCell ref="A27:C27"/>
    <mergeCell ref="A28:C28"/>
    <mergeCell ref="A45:C45"/>
    <mergeCell ref="A46:C46"/>
    <mergeCell ref="A47:C4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List1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Centar Fortica</cp:lastModifiedBy>
  <cp:lastPrinted>2024-06-25T09:15:17Z</cp:lastPrinted>
  <dcterms:created xsi:type="dcterms:W3CDTF">2022-08-12T12:51:27Z</dcterms:created>
  <dcterms:modified xsi:type="dcterms:W3CDTF">2024-06-25T09:16:29Z</dcterms:modified>
</cp:coreProperties>
</file>